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S55" i="1" l="1"/>
  <c r="R55" i="1"/>
  <c r="J55" i="1"/>
  <c r="S54" i="1"/>
  <c r="J54" i="1"/>
  <c r="S53" i="1"/>
  <c r="R53" i="1"/>
  <c r="J53" i="1"/>
  <c r="S52" i="1"/>
  <c r="R52" i="1"/>
  <c r="J52" i="1"/>
  <c r="J51" i="1"/>
  <c r="S50" i="1"/>
  <c r="Q50" i="1"/>
  <c r="P50" i="1"/>
  <c r="O50" i="1"/>
  <c r="N50" i="1"/>
  <c r="M50" i="1"/>
  <c r="H50" i="1"/>
  <c r="J50" i="1" s="1"/>
  <c r="T50" i="1" s="1"/>
  <c r="S49" i="1"/>
  <c r="Q49" i="1"/>
  <c r="P49" i="1"/>
  <c r="O49" i="1"/>
  <c r="N49" i="1"/>
  <c r="M49" i="1"/>
  <c r="J49" i="1"/>
  <c r="T49" i="1" s="1"/>
  <c r="H49" i="1"/>
  <c r="S48" i="1"/>
  <c r="Q48" i="1"/>
  <c r="P48" i="1"/>
  <c r="O48" i="1"/>
  <c r="N48" i="1"/>
  <c r="M48" i="1"/>
  <c r="H48" i="1"/>
  <c r="J48" i="1" s="1"/>
  <c r="T48" i="1" s="1"/>
  <c r="S47" i="1"/>
  <c r="Q47" i="1"/>
  <c r="P47" i="1"/>
  <c r="O47" i="1"/>
  <c r="N47" i="1"/>
  <c r="M47" i="1"/>
  <c r="J47" i="1"/>
  <c r="T47" i="1" s="1"/>
  <c r="H47" i="1"/>
  <c r="S46" i="1"/>
  <c r="Q46" i="1"/>
  <c r="P46" i="1"/>
  <c r="O46" i="1"/>
  <c r="N46" i="1"/>
  <c r="M46" i="1"/>
  <c r="H46" i="1"/>
  <c r="J46" i="1" s="1"/>
  <c r="T46" i="1" s="1"/>
  <c r="S45" i="1"/>
  <c r="Q45" i="1"/>
  <c r="P45" i="1"/>
  <c r="O45" i="1"/>
  <c r="N45" i="1"/>
  <c r="M45" i="1"/>
  <c r="J45" i="1"/>
  <c r="T45" i="1" s="1"/>
  <c r="H45" i="1"/>
  <c r="S44" i="1"/>
  <c r="Q44" i="1"/>
  <c r="P44" i="1"/>
  <c r="O44" i="1"/>
  <c r="N44" i="1"/>
  <c r="M44" i="1"/>
  <c r="H44" i="1"/>
  <c r="J44" i="1" s="1"/>
  <c r="T44" i="1" s="1"/>
  <c r="S43" i="1"/>
  <c r="Q43" i="1"/>
  <c r="P43" i="1"/>
  <c r="O43" i="1"/>
  <c r="N43" i="1"/>
  <c r="M43" i="1"/>
  <c r="H43" i="1"/>
  <c r="J43" i="1" s="1"/>
  <c r="T43" i="1" s="1"/>
  <c r="S42" i="1"/>
  <c r="Q42" i="1"/>
  <c r="P42" i="1"/>
  <c r="O42" i="1"/>
  <c r="N42" i="1"/>
  <c r="M42" i="1"/>
  <c r="H42" i="1"/>
  <c r="J42" i="1" s="1"/>
  <c r="T42" i="1" s="1"/>
  <c r="S41" i="1"/>
  <c r="Q41" i="1"/>
  <c r="P41" i="1"/>
  <c r="O41" i="1"/>
  <c r="N41" i="1"/>
  <c r="M41" i="1"/>
  <c r="H41" i="1"/>
  <c r="J41" i="1" s="1"/>
  <c r="T41" i="1" s="1"/>
  <c r="S40" i="1"/>
  <c r="Q40" i="1"/>
  <c r="P40" i="1"/>
  <c r="O40" i="1"/>
  <c r="N40" i="1"/>
  <c r="M40" i="1"/>
  <c r="H40" i="1"/>
  <c r="J40" i="1" s="1"/>
  <c r="T40" i="1" s="1"/>
  <c r="S39" i="1"/>
  <c r="Q39" i="1"/>
  <c r="P39" i="1"/>
  <c r="O39" i="1"/>
  <c r="N39" i="1"/>
  <c r="M39" i="1"/>
  <c r="H39" i="1"/>
  <c r="J39" i="1" s="1"/>
  <c r="T39" i="1" s="1"/>
  <c r="J38" i="1"/>
  <c r="T38" i="1" s="1"/>
  <c r="S37" i="1"/>
  <c r="Q37" i="1"/>
  <c r="P37" i="1"/>
  <c r="O37" i="1"/>
  <c r="N37" i="1"/>
  <c r="M37" i="1"/>
  <c r="H37" i="1"/>
  <c r="J37" i="1" s="1"/>
  <c r="T37" i="1" s="1"/>
  <c r="S36" i="1"/>
  <c r="Q36" i="1"/>
  <c r="P36" i="1"/>
  <c r="O36" i="1"/>
  <c r="N36" i="1"/>
  <c r="M36" i="1"/>
  <c r="H36" i="1"/>
  <c r="J36" i="1" s="1"/>
  <c r="T36" i="1" s="1"/>
  <c r="S35" i="1"/>
  <c r="Q35" i="1"/>
  <c r="P35" i="1"/>
  <c r="O35" i="1"/>
  <c r="N35" i="1"/>
  <c r="M35" i="1"/>
  <c r="H35" i="1"/>
  <c r="J35" i="1" s="1"/>
  <c r="T35" i="1" s="1"/>
  <c r="I33" i="1"/>
  <c r="G33" i="1"/>
  <c r="F33" i="1"/>
  <c r="E33" i="1"/>
  <c r="D33" i="1"/>
  <c r="C33" i="1"/>
  <c r="S32" i="1"/>
  <c r="Q32" i="1"/>
  <c r="P32" i="1"/>
  <c r="O32" i="1"/>
  <c r="N32" i="1"/>
  <c r="M32" i="1"/>
  <c r="H32" i="1"/>
  <c r="J32" i="1" s="1"/>
  <c r="T32" i="1" s="1"/>
  <c r="S31" i="1"/>
  <c r="Q31" i="1"/>
  <c r="P31" i="1"/>
  <c r="O31" i="1"/>
  <c r="N31" i="1"/>
  <c r="M31" i="1"/>
  <c r="H31" i="1"/>
  <c r="J31" i="1" s="1"/>
  <c r="T31" i="1" s="1"/>
  <c r="S30" i="1"/>
  <c r="Q30" i="1"/>
  <c r="P30" i="1"/>
  <c r="O30" i="1"/>
  <c r="N30" i="1"/>
  <c r="M30" i="1"/>
  <c r="H30" i="1"/>
  <c r="J30" i="1" s="1"/>
  <c r="T30" i="1" s="1"/>
  <c r="S29" i="1"/>
  <c r="Q29" i="1"/>
  <c r="P29" i="1"/>
  <c r="O29" i="1"/>
  <c r="N29" i="1"/>
  <c r="M29" i="1"/>
  <c r="H29" i="1"/>
  <c r="J29" i="1" s="1"/>
  <c r="T29" i="1" s="1"/>
  <c r="S28" i="1"/>
  <c r="Q28" i="1"/>
  <c r="P28" i="1"/>
  <c r="O28" i="1"/>
  <c r="N28" i="1"/>
  <c r="M28" i="1"/>
  <c r="H28" i="1"/>
  <c r="J28" i="1" s="1"/>
  <c r="T28" i="1" s="1"/>
  <c r="S27" i="1"/>
  <c r="Q27" i="1"/>
  <c r="P27" i="1"/>
  <c r="O27" i="1"/>
  <c r="N27" i="1"/>
  <c r="M27" i="1"/>
  <c r="H27" i="1"/>
  <c r="H33" i="1" s="1"/>
  <c r="J33" i="1" s="1"/>
  <c r="T33" i="1" s="1"/>
  <c r="G26" i="1"/>
  <c r="F26" i="1"/>
  <c r="E26" i="1"/>
  <c r="D26" i="1"/>
  <c r="C26" i="1"/>
  <c r="H26" i="1" s="1"/>
  <c r="J26" i="1" s="1"/>
  <c r="T26" i="1" s="1"/>
  <c r="S25" i="1"/>
  <c r="Q25" i="1"/>
  <c r="P25" i="1"/>
  <c r="O25" i="1"/>
  <c r="N25" i="1"/>
  <c r="M25" i="1"/>
  <c r="H25" i="1"/>
  <c r="R25" i="1" s="1"/>
  <c r="S24" i="1"/>
  <c r="Q24" i="1"/>
  <c r="P24" i="1"/>
  <c r="O24" i="1"/>
  <c r="N24" i="1"/>
  <c r="M24" i="1"/>
  <c r="H24" i="1"/>
  <c r="J24" i="1" s="1"/>
  <c r="T24" i="1" s="1"/>
  <c r="S23" i="1"/>
  <c r="Q23" i="1"/>
  <c r="P23" i="1"/>
  <c r="O23" i="1"/>
  <c r="N23" i="1"/>
  <c r="M23" i="1"/>
  <c r="H23" i="1"/>
  <c r="R23" i="1" s="1"/>
  <c r="S22" i="1"/>
  <c r="Q22" i="1"/>
  <c r="P22" i="1"/>
  <c r="O22" i="1"/>
  <c r="N22" i="1"/>
  <c r="M22" i="1"/>
  <c r="H22" i="1"/>
  <c r="J22" i="1" s="1"/>
  <c r="T22" i="1" s="1"/>
  <c r="S21" i="1"/>
  <c r="Q21" i="1"/>
  <c r="P21" i="1"/>
  <c r="O21" i="1"/>
  <c r="N21" i="1"/>
  <c r="M21" i="1"/>
  <c r="H21" i="1"/>
  <c r="R21" i="1" s="1"/>
  <c r="S20" i="1"/>
  <c r="Q20" i="1"/>
  <c r="P20" i="1"/>
  <c r="O20" i="1"/>
  <c r="N20" i="1"/>
  <c r="M20" i="1"/>
  <c r="H20" i="1"/>
  <c r="J20" i="1" s="1"/>
  <c r="T20" i="1" s="1"/>
  <c r="S19" i="1"/>
  <c r="Q19" i="1"/>
  <c r="P19" i="1"/>
  <c r="O19" i="1"/>
  <c r="N19" i="1"/>
  <c r="M19" i="1"/>
  <c r="H19" i="1"/>
  <c r="R19" i="1" s="1"/>
  <c r="J18" i="1"/>
  <c r="T18" i="1" s="1"/>
  <c r="H18" i="1"/>
  <c r="S17" i="1"/>
  <c r="R17" i="1"/>
  <c r="Q17" i="1"/>
  <c r="P17" i="1"/>
  <c r="O17" i="1"/>
  <c r="N17" i="1"/>
  <c r="M17" i="1"/>
  <c r="J17" i="1"/>
  <c r="T17" i="1" s="1"/>
  <c r="H17" i="1"/>
  <c r="S16" i="1"/>
  <c r="Q16" i="1"/>
  <c r="P16" i="1"/>
  <c r="O16" i="1"/>
  <c r="N16" i="1"/>
  <c r="M16" i="1"/>
  <c r="J16" i="1"/>
  <c r="T16" i="1" s="1"/>
  <c r="H16" i="1"/>
  <c r="S15" i="1"/>
  <c r="R15" i="1"/>
  <c r="Q15" i="1"/>
  <c r="P15" i="1"/>
  <c r="O15" i="1"/>
  <c r="N15" i="1"/>
  <c r="M15" i="1"/>
  <c r="J15" i="1"/>
  <c r="T15" i="1" s="1"/>
  <c r="H15" i="1"/>
  <c r="S14" i="1"/>
  <c r="Q14" i="1"/>
  <c r="P14" i="1"/>
  <c r="O14" i="1"/>
  <c r="N14" i="1"/>
  <c r="M14" i="1"/>
  <c r="J14" i="1"/>
  <c r="T14" i="1" s="1"/>
  <c r="H14" i="1"/>
  <c r="S13" i="1"/>
  <c r="R13" i="1"/>
  <c r="Q13" i="1"/>
  <c r="P13" i="1"/>
  <c r="O13" i="1"/>
  <c r="N13" i="1"/>
  <c r="M13" i="1"/>
  <c r="J13" i="1"/>
  <c r="T13" i="1" s="1"/>
  <c r="H13" i="1"/>
  <c r="Q12" i="1"/>
  <c r="P12" i="1"/>
  <c r="O12" i="1"/>
  <c r="N12" i="1"/>
  <c r="M12" i="1"/>
  <c r="H12" i="1"/>
  <c r="J12" i="1" s="1"/>
  <c r="T12" i="1" s="1"/>
  <c r="S11" i="1"/>
  <c r="Q11" i="1"/>
  <c r="P11" i="1"/>
  <c r="O11" i="1"/>
  <c r="N11" i="1"/>
  <c r="M11" i="1"/>
  <c r="H11" i="1"/>
  <c r="R11" i="1" s="1"/>
  <c r="S10" i="1"/>
  <c r="Q10" i="1"/>
  <c r="P10" i="1"/>
  <c r="O10" i="1"/>
  <c r="N10" i="1"/>
  <c r="M10" i="1"/>
  <c r="H10" i="1"/>
  <c r="J10" i="1" s="1"/>
  <c r="T10" i="1" s="1"/>
  <c r="S9" i="1"/>
  <c r="Q9" i="1"/>
  <c r="P9" i="1"/>
  <c r="O9" i="1"/>
  <c r="N9" i="1"/>
  <c r="M9" i="1"/>
  <c r="H9" i="1"/>
  <c r="R9" i="1" s="1"/>
  <c r="S8" i="1"/>
  <c r="Q8" i="1"/>
  <c r="P8" i="1"/>
  <c r="O8" i="1"/>
  <c r="N8" i="1"/>
  <c r="M8" i="1"/>
  <c r="H8" i="1"/>
  <c r="J8" i="1" s="1"/>
  <c r="T8" i="1" s="1"/>
  <c r="S7" i="1"/>
  <c r="Q7" i="1"/>
  <c r="P7" i="1"/>
  <c r="O7" i="1"/>
  <c r="N7" i="1"/>
  <c r="M7" i="1"/>
  <c r="H7" i="1"/>
  <c r="R7" i="1" s="1"/>
  <c r="S6" i="1"/>
  <c r="Q6" i="1"/>
  <c r="P6" i="1"/>
  <c r="O6" i="1"/>
  <c r="N6" i="1"/>
  <c r="M6" i="1"/>
  <c r="H6" i="1"/>
  <c r="J6" i="1" s="1"/>
  <c r="T6" i="1" s="1"/>
  <c r="I5" i="1"/>
  <c r="H5" i="1"/>
  <c r="J5" i="1" s="1"/>
  <c r="T5" i="1" s="1"/>
  <c r="Q4" i="1"/>
  <c r="P4" i="1"/>
  <c r="O4" i="1"/>
  <c r="N4" i="1"/>
  <c r="M4" i="1"/>
  <c r="I4" i="1"/>
  <c r="S4" i="1" s="1"/>
  <c r="H4" i="1"/>
  <c r="R4" i="1" s="1"/>
  <c r="R3" i="1"/>
  <c r="Q3" i="1"/>
  <c r="P3" i="1"/>
  <c r="N3" i="1"/>
  <c r="M3" i="1"/>
  <c r="J3" i="1"/>
  <c r="T34" i="1" s="1"/>
  <c r="H3" i="1"/>
  <c r="R49" i="1" s="1"/>
  <c r="R14" i="1" l="1"/>
  <c r="R16" i="1"/>
  <c r="O3" i="1"/>
  <c r="S3" i="1"/>
  <c r="J4" i="1"/>
  <c r="T4" i="1" s="1"/>
  <c r="R6" i="1"/>
  <c r="J7" i="1"/>
  <c r="T7" i="1" s="1"/>
  <c r="R8" i="1"/>
  <c r="J9" i="1"/>
  <c r="T9" i="1" s="1"/>
  <c r="R10" i="1"/>
  <c r="J11" i="1"/>
  <c r="T11" i="1" s="1"/>
  <c r="R12" i="1"/>
  <c r="J19" i="1"/>
  <c r="T19" i="1" s="1"/>
  <c r="R20" i="1"/>
  <c r="J21" i="1"/>
  <c r="T21" i="1" s="1"/>
  <c r="R22" i="1"/>
  <c r="J23" i="1"/>
  <c r="T23" i="1" s="1"/>
  <c r="R24" i="1"/>
  <c r="J25" i="1"/>
  <c r="T25" i="1" s="1"/>
  <c r="R27" i="1"/>
  <c r="R29" i="1"/>
  <c r="R31" i="1"/>
  <c r="R36" i="1"/>
  <c r="R40" i="1"/>
  <c r="R42" i="1"/>
  <c r="R44" i="1"/>
  <c r="R46" i="1"/>
  <c r="R48" i="1"/>
  <c r="R50" i="1"/>
  <c r="T3" i="1"/>
  <c r="J27" i="1"/>
  <c r="T27" i="1" s="1"/>
  <c r="R28" i="1"/>
  <c r="R30" i="1"/>
  <c r="R32" i="1"/>
  <c r="R35" i="1"/>
  <c r="R37" i="1"/>
  <c r="R39" i="1"/>
  <c r="R41" i="1"/>
  <c r="R43" i="1"/>
  <c r="R45" i="1"/>
  <c r="R47" i="1"/>
</calcChain>
</file>

<file path=xl/sharedStrings.xml><?xml version="1.0" encoding="utf-8"?>
<sst xmlns="http://schemas.openxmlformats.org/spreadsheetml/2006/main" count="136" uniqueCount="71">
  <si>
    <t>Wyszczególnienie</t>
  </si>
  <si>
    <t>Liczba bezrobotnych (stan na dzień 31.12.2013 r.)</t>
  </si>
  <si>
    <t>31.12.2013 r. - %</t>
  </si>
  <si>
    <t>Miasto Leżajsk</t>
  </si>
  <si>
    <t>Gmina Leżajsk</t>
  </si>
  <si>
    <t>Gmina Grodzisko Dolne</t>
  </si>
  <si>
    <t>Gmina Kuryłówka</t>
  </si>
  <si>
    <t>Gmina Nowa Sarzyna</t>
  </si>
  <si>
    <t>Powiat leżajski</t>
  </si>
  <si>
    <t>Powiat leżajski kobiety</t>
  </si>
  <si>
    <t>Powiat leżajski mężczyźni</t>
  </si>
  <si>
    <t>Liczba bezrobotnych ogółem</t>
  </si>
  <si>
    <t>W tym kobiet</t>
  </si>
  <si>
    <t>Wiek</t>
  </si>
  <si>
    <t xml:space="preserve">15-17 </t>
  </si>
  <si>
    <t>z ogółem z prawem do zasiłku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</si>
  <si>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</si>
  <si>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</si>
  <si>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</si>
  <si>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</si>
  <si>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</si>
  <si>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</si>
  <si>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</si>
  <si>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</si>
  <si>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</si>
  <si>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</si>
  <si>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</si>
  <si>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</si>
  <si>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gimnazj. i poniżej </t>
  </si>
  <si>
    <t xml:space="preserve">Ogółem </t>
  </si>
  <si>
    <t>Staż</t>
  </si>
  <si>
    <t xml:space="preserve">do 1 roku </t>
  </si>
  <si>
    <t>pracy</t>
  </si>
  <si>
    <t>1 do5 lat</t>
  </si>
  <si>
    <t>ogółem</t>
  </si>
  <si>
    <t>5 do 10</t>
  </si>
  <si>
    <t>10 do 20</t>
  </si>
  <si>
    <t>20 do 30</t>
  </si>
  <si>
    <t xml:space="preserve">30 lat i więcej </t>
  </si>
  <si>
    <t xml:space="preserve">bez stażu </t>
  </si>
  <si>
    <t>Czas</t>
  </si>
  <si>
    <t xml:space="preserve">do 1m-ca </t>
  </si>
  <si>
    <t>pozostawania</t>
  </si>
  <si>
    <t>1 do 3</t>
  </si>
  <si>
    <t xml:space="preserve">bez pracy </t>
  </si>
  <si>
    <t>3 do 6</t>
  </si>
  <si>
    <t>6 do 12</t>
  </si>
  <si>
    <t>12 do 24</t>
  </si>
  <si>
    <t xml:space="preserve">powyżej 24 </t>
  </si>
  <si>
    <t>dotychczas niepracujące</t>
  </si>
  <si>
    <t>do 12 m-cy od dn. uk. nauki</t>
  </si>
  <si>
    <t>ukończyły szkołę wyższą, do 27 r.ż.</t>
  </si>
  <si>
    <t>Osoby w szczególnej sytuacji na rynku pracy:</t>
  </si>
  <si>
    <r>
      <rPr>
        <b/>
        <sz val="10"/>
        <rFont val="Arial"/>
        <family val="2"/>
        <charset val="238"/>
      </rPr>
      <t>Łącznie</t>
    </r>
    <r>
      <rPr>
        <b/>
        <sz val="8"/>
        <rFont val="Arial"/>
        <family val="2"/>
        <charset val="238"/>
      </rPr>
      <t xml:space="preserve"> (wartości się nie sumują z powodu możliwości wielokrotnego spełniania warunku):</t>
    </r>
  </si>
  <si>
    <t>do 25 r. ż.</t>
  </si>
  <si>
    <t>długotrwale bezrobotne</t>
  </si>
  <si>
    <t>kobiety, które po urodz. dziecka nie podjęły zatrudn</t>
  </si>
  <si>
    <t>powyżej 50 r. ż.</t>
  </si>
  <si>
    <t>bez kwalifikacji zawodowych</t>
  </si>
  <si>
    <t>bez doświadczenia zawodowego</t>
  </si>
  <si>
    <t>bez wykształcenia średniego</t>
  </si>
  <si>
    <t>samotnie wychowujące co najmniej 1 dziecko do 18 r.ż.</t>
  </si>
  <si>
    <t>po odbyciu kary pozbawienia wolności nie podjęły zatrudnienia</t>
  </si>
  <si>
    <t>niepełnosprawne</t>
  </si>
  <si>
    <t>po zakończeniu realizacji kontraktu socjalnego</t>
  </si>
  <si>
    <t>zarejestrowani w roku</t>
  </si>
  <si>
    <t>w tym po raz pierwszy</t>
  </si>
  <si>
    <t>w tym po raz kolejny</t>
  </si>
  <si>
    <t>wyrejestrowani w roku</t>
  </si>
  <si>
    <t>w tym podjęcie pracy</t>
  </si>
  <si>
    <t>liczba firm-doposażenie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</si>
</sst>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-* #,##0\ _z_ł_-;\-* #,##0\ _z_ł_-;_-* &quot;-&quot;??\ _z_ł_-;_-@_-"/>
    <numFmt numFmtId="165" formatCode="0.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Times New Roman"/>
      <family val="1"/>
      <charset val="238"/>
    </font>
    <font>
      <sz val="14"/>
      <name val="Times New Roman"/>
      <family val="1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sz val="9"/>
      <color indexed="8"/>
      <name val="Arial"/>
    </font>
    <font>
      <sz val="14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4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5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wrapText="1"/>
    </xf>
    <xf numFmtId="0" fontId="6" fillId="5" borderId="3" xfId="0" applyFont="1" applyFill="1" applyBorder="1" applyAlignment="1">
      <alignment horizontal="center" wrapText="1"/>
    </xf>
    <xf numFmtId="0" fontId="6" fillId="5" borderId="4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11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9" fontId="7" fillId="6" borderId="8" xfId="2" applyFont="1" applyFill="1" applyBorder="1" applyAlignment="1">
      <alignment horizontal="center" vertical="top" wrapText="1"/>
    </xf>
    <xf numFmtId="9" fontId="7" fillId="6" borderId="3" xfId="2" applyFont="1" applyFill="1" applyBorder="1" applyAlignment="1">
      <alignment horizontal="center" vertical="top" wrapText="1"/>
    </xf>
    <xf numFmtId="9" fontId="3" fillId="6" borderId="8" xfId="2" applyFont="1" applyFill="1" applyBorder="1" applyAlignment="1">
      <alignment horizontal="center" vertical="top" wrapText="1"/>
    </xf>
    <xf numFmtId="9" fontId="7" fillId="4" borderId="8" xfId="2" applyNumberFormat="1" applyFont="1" applyFill="1" applyBorder="1" applyAlignment="1">
      <alignment horizontal="center" vertical="top" wrapText="1"/>
    </xf>
    <xf numFmtId="9" fontId="7" fillId="3" borderId="8" xfId="2" applyFont="1" applyFill="1" applyBorder="1" applyAlignment="1">
      <alignment horizontal="center" vertical="top" wrapText="1"/>
    </xf>
    <xf numFmtId="0" fontId="8" fillId="0" borderId="12" xfId="0" applyFont="1" applyFill="1" applyBorder="1" applyAlignment="1">
      <alignment horizontal="center" wrapText="1"/>
    </xf>
    <xf numFmtId="0" fontId="8" fillId="6" borderId="13" xfId="0" applyFont="1" applyFill="1" applyBorder="1" applyAlignment="1">
      <alignment horizontal="center" vertical="top" wrapText="1"/>
    </xf>
    <xf numFmtId="0" fontId="8" fillId="0" borderId="14" xfId="0" applyFont="1" applyFill="1" applyBorder="1" applyAlignment="1">
      <alignment horizontal="center" wrapText="1"/>
    </xf>
    <xf numFmtId="0" fontId="3" fillId="6" borderId="8" xfId="0" applyFont="1" applyFill="1" applyBorder="1" applyAlignment="1">
      <alignment horizontal="center" vertical="center" wrapText="1"/>
    </xf>
    <xf numFmtId="164" fontId="3" fillId="4" borderId="5" xfId="1" applyNumberFormat="1" applyFont="1" applyFill="1" applyBorder="1" applyAlignment="1">
      <alignment horizontal="right"/>
    </xf>
    <xf numFmtId="9" fontId="9" fillId="0" borderId="8" xfId="2" applyFont="1" applyFill="1" applyBorder="1" applyAlignment="1">
      <alignment horizontal="center" wrapText="1"/>
    </xf>
    <xf numFmtId="9" fontId="9" fillId="0" borderId="3" xfId="2" applyFont="1" applyFill="1" applyBorder="1" applyAlignment="1">
      <alignment horizontal="center" wrapText="1"/>
    </xf>
    <xf numFmtId="9" fontId="8" fillId="0" borderId="8" xfId="2" applyFont="1" applyFill="1" applyBorder="1" applyAlignment="1">
      <alignment horizontal="center" wrapText="1"/>
    </xf>
    <xf numFmtId="9" fontId="9" fillId="4" borderId="8" xfId="2" applyFont="1" applyFill="1" applyBorder="1" applyAlignment="1">
      <alignment horizontal="center" wrapText="1"/>
    </xf>
    <xf numFmtId="0" fontId="6" fillId="5" borderId="10" xfId="0" applyFont="1" applyFill="1" applyBorder="1" applyAlignment="1">
      <alignment horizontal="center" wrapText="1"/>
    </xf>
    <xf numFmtId="0" fontId="6" fillId="5" borderId="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9" fillId="6" borderId="16" xfId="0" applyFont="1" applyFill="1" applyBorder="1" applyAlignment="1">
      <alignment horizontal="center" vertical="top" wrapText="1"/>
    </xf>
    <xf numFmtId="0" fontId="9" fillId="6" borderId="15" xfId="0" applyFont="1" applyFill="1" applyBorder="1" applyAlignment="1">
      <alignment horizontal="center" vertical="top" wrapText="1"/>
    </xf>
    <xf numFmtId="0" fontId="9" fillId="6" borderId="17" xfId="0" applyFont="1" applyFill="1" applyBorder="1" applyAlignment="1">
      <alignment horizont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top" wrapText="1"/>
    </xf>
    <xf numFmtId="0" fontId="0" fillId="0" borderId="17" xfId="0" applyBorder="1" applyAlignment="1">
      <alignment horizontal="center"/>
    </xf>
    <xf numFmtId="0" fontId="0" fillId="0" borderId="0" xfId="0" applyBorder="1"/>
    <xf numFmtId="0" fontId="9" fillId="0" borderId="10" xfId="0" applyFont="1" applyFill="1" applyBorder="1" applyAlignment="1">
      <alignment horizontal="center" wrapText="1"/>
    </xf>
    <xf numFmtId="0" fontId="9" fillId="6" borderId="2" xfId="0" applyFont="1" applyFill="1" applyBorder="1" applyAlignment="1">
      <alignment horizontal="center" vertical="top" wrapText="1"/>
    </xf>
    <xf numFmtId="0" fontId="9" fillId="6" borderId="10" xfId="0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wrapText="1"/>
    </xf>
    <xf numFmtId="0" fontId="3" fillId="6" borderId="18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 wrapText="1"/>
    </xf>
    <xf numFmtId="0" fontId="9" fillId="6" borderId="13" xfId="0" applyFont="1" applyFill="1" applyBorder="1" applyAlignment="1">
      <alignment horizontal="center" vertical="top" wrapText="1"/>
    </xf>
    <xf numFmtId="0" fontId="9" fillId="6" borderId="19" xfId="0" applyFont="1" applyFill="1" applyBorder="1" applyAlignment="1">
      <alignment horizontal="center" wrapText="1"/>
    </xf>
    <xf numFmtId="9" fontId="9" fillId="0" borderId="12" xfId="2" applyFont="1" applyFill="1" applyBorder="1" applyAlignment="1">
      <alignment horizontal="center" wrapText="1"/>
    </xf>
    <xf numFmtId="0" fontId="6" fillId="5" borderId="15" xfId="0" applyFont="1" applyFill="1" applyBorder="1" applyAlignment="1">
      <alignment horizontal="center" wrapText="1"/>
    </xf>
    <xf numFmtId="0" fontId="11" fillId="6" borderId="20" xfId="0" applyNumberFormat="1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 vertical="top" wrapText="1"/>
    </xf>
    <xf numFmtId="9" fontId="9" fillId="0" borderId="23" xfId="2" applyFont="1" applyFill="1" applyBorder="1" applyAlignment="1">
      <alignment horizontal="center" vertical="center" wrapText="1"/>
    </xf>
    <xf numFmtId="9" fontId="9" fillId="0" borderId="24" xfId="2" applyFont="1" applyFill="1" applyBorder="1" applyAlignment="1">
      <alignment horizontal="center" vertical="center" wrapText="1"/>
    </xf>
    <xf numFmtId="9" fontId="8" fillId="0" borderId="25" xfId="2" applyFont="1" applyFill="1" applyBorder="1" applyAlignment="1">
      <alignment horizontal="center" vertical="center" wrapText="1"/>
    </xf>
    <xf numFmtId="9" fontId="9" fillId="4" borderId="25" xfId="2" applyFont="1" applyFill="1" applyBorder="1" applyAlignment="1">
      <alignment horizontal="center" vertical="center" wrapText="1"/>
    </xf>
    <xf numFmtId="1" fontId="11" fillId="6" borderId="20" xfId="0" applyNumberFormat="1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/>
    </xf>
    <xf numFmtId="0" fontId="3" fillId="3" borderId="25" xfId="0" applyFont="1" applyFill="1" applyBorder="1" applyAlignment="1">
      <alignment horizontal="center" vertical="top" wrapText="1"/>
    </xf>
    <xf numFmtId="9" fontId="8" fillId="0" borderId="23" xfId="2" applyFont="1" applyFill="1" applyBorder="1" applyAlignment="1">
      <alignment horizontal="center" vertical="center" wrapText="1"/>
    </xf>
    <xf numFmtId="165" fontId="9" fillId="4" borderId="25" xfId="2" applyNumberFormat="1" applyFont="1" applyFill="1" applyBorder="1" applyAlignment="1">
      <alignment horizontal="center" vertical="center" wrapText="1"/>
    </xf>
    <xf numFmtId="165" fontId="9" fillId="4" borderId="25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wrapText="1"/>
    </xf>
    <xf numFmtId="0" fontId="11" fillId="6" borderId="27" xfId="0" applyNumberFormat="1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/>
    </xf>
    <xf numFmtId="9" fontId="9" fillId="0" borderId="29" xfId="2" applyFont="1" applyFill="1" applyBorder="1" applyAlignment="1">
      <alignment horizontal="center" vertical="center" wrapText="1"/>
    </xf>
    <xf numFmtId="9" fontId="8" fillId="0" borderId="29" xfId="2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 wrapText="1"/>
    </xf>
    <xf numFmtId="0" fontId="11" fillId="6" borderId="30" xfId="0" applyNumberFormat="1" applyFont="1" applyFill="1" applyBorder="1" applyAlignment="1">
      <alignment horizontal="center" vertical="center" wrapText="1"/>
    </xf>
    <xf numFmtId="0" fontId="11" fillId="6" borderId="31" xfId="0" applyNumberFormat="1" applyFont="1" applyFill="1" applyBorder="1" applyAlignment="1">
      <alignment horizontal="center" vertical="center" wrapText="1"/>
    </xf>
    <xf numFmtId="0" fontId="11" fillId="6" borderId="32" xfId="0" applyNumberFormat="1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 vertical="top" wrapText="1"/>
    </xf>
    <xf numFmtId="9" fontId="9" fillId="0" borderId="34" xfId="2" applyFont="1" applyFill="1" applyBorder="1" applyAlignment="1">
      <alignment horizontal="center" vertical="center" wrapText="1"/>
    </xf>
    <xf numFmtId="9" fontId="8" fillId="0" borderId="34" xfId="2" applyFont="1" applyFill="1" applyBorder="1" applyAlignment="1">
      <alignment horizontal="center" vertical="center" wrapText="1"/>
    </xf>
    <xf numFmtId="165" fontId="9" fillId="4" borderId="22" xfId="0" applyNumberFormat="1" applyFont="1" applyFill="1" applyBorder="1" applyAlignment="1">
      <alignment horizontal="center" vertical="center" wrapText="1"/>
    </xf>
    <xf numFmtId="0" fontId="11" fillId="6" borderId="35" xfId="0" applyNumberFormat="1" applyFont="1" applyFill="1" applyBorder="1" applyAlignment="1">
      <alignment horizontal="center" vertical="center" wrapText="1"/>
    </xf>
    <xf numFmtId="0" fontId="11" fillId="6" borderId="36" xfId="0" applyNumberFormat="1" applyFont="1" applyFill="1" applyBorder="1" applyAlignment="1">
      <alignment horizontal="center" vertical="center" wrapText="1"/>
    </xf>
    <xf numFmtId="0" fontId="6" fillId="5" borderId="37" xfId="0" applyFont="1" applyFill="1" applyBorder="1" applyAlignment="1">
      <alignment horizontal="center" wrapText="1"/>
    </xf>
    <xf numFmtId="0" fontId="11" fillId="6" borderId="38" xfId="0" applyNumberFormat="1" applyFont="1" applyFill="1" applyBorder="1" applyAlignment="1">
      <alignment horizontal="center" vertical="center" wrapText="1"/>
    </xf>
    <xf numFmtId="0" fontId="11" fillId="6" borderId="39" xfId="0" applyNumberFormat="1" applyFont="1" applyFill="1" applyBorder="1" applyAlignment="1">
      <alignment horizontal="center" vertical="center" wrapText="1"/>
    </xf>
    <xf numFmtId="0" fontId="11" fillId="6" borderId="40" xfId="0" applyNumberFormat="1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/>
    </xf>
    <xf numFmtId="9" fontId="9" fillId="0" borderId="43" xfId="2" applyFont="1" applyFill="1" applyBorder="1" applyAlignment="1">
      <alignment horizontal="center" vertical="center" wrapText="1"/>
    </xf>
    <xf numFmtId="9" fontId="8" fillId="0" borderId="43" xfId="2" applyFont="1" applyFill="1" applyBorder="1" applyAlignment="1">
      <alignment horizontal="center" vertical="center" wrapText="1"/>
    </xf>
    <xf numFmtId="165" fontId="9" fillId="4" borderId="41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wrapText="1"/>
    </xf>
    <xf numFmtId="0" fontId="10" fillId="5" borderId="44" xfId="0" applyFont="1" applyFill="1" applyBorder="1" applyAlignment="1">
      <alignment horizontal="center" wrapText="1"/>
    </xf>
    <xf numFmtId="165" fontId="8" fillId="6" borderId="37" xfId="0" applyNumberFormat="1" applyFont="1" applyFill="1" applyBorder="1" applyAlignment="1">
      <alignment horizontal="center" vertical="top" wrapText="1"/>
    </xf>
    <xf numFmtId="0" fontId="3" fillId="4" borderId="37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3" fillId="6" borderId="17" xfId="0" applyFont="1" applyFill="1" applyBorder="1" applyAlignment="1">
      <alignment horizontal="center" vertical="top" wrapText="1"/>
    </xf>
    <xf numFmtId="0" fontId="9" fillId="6" borderId="37" xfId="0" applyFont="1" applyFill="1" applyBorder="1" applyAlignment="1">
      <alignment horizontal="center" vertical="top" wrapText="1"/>
    </xf>
    <xf numFmtId="0" fontId="9" fillId="6" borderId="7" xfId="0" applyFont="1" applyFill="1" applyBorder="1" applyAlignment="1">
      <alignment horizontal="center" vertical="top" wrapText="1"/>
    </xf>
    <xf numFmtId="0" fontId="9" fillId="6" borderId="44" xfId="0" applyFont="1" applyFill="1" applyBorder="1" applyAlignment="1">
      <alignment horizontal="center" vertical="top" wrapText="1"/>
    </xf>
    <xf numFmtId="0" fontId="3" fillId="6" borderId="37" xfId="0" applyFont="1" applyFill="1" applyBorder="1" applyAlignment="1">
      <alignment horizontal="center" vertical="top" wrapText="1"/>
    </xf>
    <xf numFmtId="0" fontId="7" fillId="4" borderId="37" xfId="0" applyFont="1" applyFill="1" applyBorder="1" applyAlignment="1">
      <alignment horizontal="center" vertical="top" wrapText="1"/>
    </xf>
    <xf numFmtId="9" fontId="9" fillId="0" borderId="45" xfId="2" applyFont="1" applyFill="1" applyBorder="1" applyAlignment="1">
      <alignment horizontal="center" vertical="center" wrapText="1"/>
    </xf>
    <xf numFmtId="9" fontId="8" fillId="0" borderId="45" xfId="2" applyFont="1" applyFill="1" applyBorder="1" applyAlignment="1">
      <alignment horizontal="center" vertical="center" wrapText="1"/>
    </xf>
    <xf numFmtId="165" fontId="9" fillId="4" borderId="18" xfId="0" applyNumberFormat="1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wrapText="1"/>
    </xf>
    <xf numFmtId="16" fontId="6" fillId="5" borderId="3" xfId="0" applyNumberFormat="1" applyFont="1" applyFill="1" applyBorder="1" applyAlignment="1">
      <alignment horizontal="center" wrapText="1"/>
    </xf>
    <xf numFmtId="0" fontId="10" fillId="5" borderId="15" xfId="0" applyFont="1" applyFill="1" applyBorder="1" applyAlignment="1">
      <alignment wrapText="1"/>
    </xf>
    <xf numFmtId="0" fontId="0" fillId="5" borderId="15" xfId="0" applyFill="1" applyBorder="1" applyAlignment="1">
      <alignment wrapText="1"/>
    </xf>
    <xf numFmtId="0" fontId="10" fillId="5" borderId="37" xfId="0" applyFont="1" applyFill="1" applyBorder="1" applyAlignment="1">
      <alignment wrapText="1"/>
    </xf>
    <xf numFmtId="0" fontId="3" fillId="3" borderId="41" xfId="0" applyFont="1" applyFill="1" applyBorder="1" applyAlignment="1">
      <alignment horizontal="center" vertical="top" wrapText="1"/>
    </xf>
    <xf numFmtId="0" fontId="0" fillId="5" borderId="37" xfId="0" applyFill="1" applyBorder="1" applyAlignment="1">
      <alignment wrapText="1"/>
    </xf>
    <xf numFmtId="165" fontId="9" fillId="4" borderId="1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wrapText="1"/>
    </xf>
    <xf numFmtId="0" fontId="10" fillId="5" borderId="46" xfId="0" applyFont="1" applyFill="1" applyBorder="1" applyAlignment="1">
      <alignment horizontal="center" wrapText="1"/>
    </xf>
    <xf numFmtId="2" fontId="8" fillId="6" borderId="22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165" fontId="9" fillId="6" borderId="10" xfId="0" applyNumberFormat="1" applyFont="1" applyFill="1" applyBorder="1" applyAlignment="1">
      <alignment horizontal="center" vertical="top" wrapText="1"/>
    </xf>
    <xf numFmtId="165" fontId="9" fillId="6" borderId="2" xfId="0" applyNumberFormat="1" applyFont="1" applyFill="1" applyBorder="1" applyAlignment="1">
      <alignment horizontal="center" vertical="top" wrapText="1"/>
    </xf>
    <xf numFmtId="165" fontId="9" fillId="6" borderId="46" xfId="0" applyNumberFormat="1" applyFont="1" applyFill="1" applyBorder="1" applyAlignment="1">
      <alignment horizontal="center" vertical="top" wrapText="1"/>
    </xf>
    <xf numFmtId="165" fontId="3" fillId="6" borderId="8" xfId="0" applyNumberFormat="1" applyFont="1" applyFill="1" applyBorder="1" applyAlignment="1">
      <alignment horizontal="center" vertical="top" wrapText="1"/>
    </xf>
    <xf numFmtId="165" fontId="7" fillId="4" borderId="8" xfId="0" applyNumberFormat="1" applyFont="1" applyFill="1" applyBorder="1" applyAlignment="1">
      <alignment horizontal="center" vertical="top" wrapText="1"/>
    </xf>
    <xf numFmtId="9" fontId="9" fillId="0" borderId="47" xfId="2" applyFont="1" applyFill="1" applyBorder="1" applyAlignment="1">
      <alignment horizontal="center" vertical="center" wrapText="1"/>
    </xf>
    <xf numFmtId="9" fontId="8" fillId="0" borderId="47" xfId="2" applyFont="1" applyFill="1" applyBorder="1" applyAlignment="1">
      <alignment horizontal="center" vertical="center" wrapText="1"/>
    </xf>
    <xf numFmtId="165" fontId="9" fillId="4" borderId="10" xfId="0" applyNumberFormat="1" applyFont="1" applyFill="1" applyBorder="1" applyAlignment="1">
      <alignment horizontal="center" vertical="center" wrapText="1"/>
    </xf>
    <xf numFmtId="16" fontId="6" fillId="5" borderId="8" xfId="0" applyNumberFormat="1" applyFont="1" applyFill="1" applyBorder="1" applyAlignment="1">
      <alignment horizontal="center" wrapText="1"/>
    </xf>
    <xf numFmtId="0" fontId="6" fillId="5" borderId="37" xfId="0" applyFont="1" applyFill="1" applyBorder="1" applyAlignment="1">
      <alignment horizontal="center" wrapText="1"/>
    </xf>
    <xf numFmtId="9" fontId="9" fillId="0" borderId="48" xfId="2" applyFont="1" applyFill="1" applyBorder="1" applyAlignment="1">
      <alignment horizontal="center" vertical="center" wrapText="1"/>
    </xf>
    <xf numFmtId="9" fontId="8" fillId="0" borderId="48" xfId="2" applyFont="1" applyFill="1" applyBorder="1" applyAlignment="1">
      <alignment horizontal="center" vertical="center" wrapText="1"/>
    </xf>
    <xf numFmtId="165" fontId="9" fillId="4" borderId="37" xfId="0" applyNumberFormat="1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wrapText="1"/>
    </xf>
    <xf numFmtId="0" fontId="10" fillId="5" borderId="4" xfId="0" applyFont="1" applyFill="1" applyBorder="1" applyAlignment="1">
      <alignment horizontal="center" wrapText="1"/>
    </xf>
    <xf numFmtId="1" fontId="8" fillId="6" borderId="8" xfId="0" applyNumberFormat="1" applyFont="1" applyFill="1" applyBorder="1" applyAlignment="1">
      <alignment horizontal="center" wrapText="1"/>
    </xf>
    <xf numFmtId="0" fontId="8" fillId="6" borderId="8" xfId="0" applyFont="1" applyFill="1" applyBorder="1" applyAlignment="1">
      <alignment horizontal="center" wrapText="1"/>
    </xf>
    <xf numFmtId="164" fontId="8" fillId="4" borderId="8" xfId="1" applyNumberFormat="1" applyFont="1" applyFill="1" applyBorder="1" applyAlignment="1">
      <alignment horizontal="center" wrapText="1"/>
    </xf>
    <xf numFmtId="0" fontId="8" fillId="6" borderId="17" xfId="0" applyFont="1" applyFill="1" applyBorder="1" applyAlignment="1">
      <alignment horizontal="center" wrapText="1"/>
    </xf>
    <xf numFmtId="0" fontId="0" fillId="0" borderId="16" xfId="0" applyBorder="1"/>
    <xf numFmtId="0" fontId="10" fillId="0" borderId="17" xfId="0" applyFont="1" applyBorder="1"/>
    <xf numFmtId="0" fontId="10" fillId="0" borderId="0" xfId="0" applyFont="1" applyBorder="1"/>
    <xf numFmtId="2" fontId="10" fillId="0" borderId="0" xfId="0" applyNumberFormat="1" applyFont="1" applyBorder="1"/>
    <xf numFmtId="0" fontId="10" fillId="0" borderId="16" xfId="0" applyFont="1" applyBorder="1"/>
    <xf numFmtId="0" fontId="0" fillId="0" borderId="17" xfId="0" applyBorder="1"/>
    <xf numFmtId="0" fontId="6" fillId="7" borderId="34" xfId="0" applyFont="1" applyFill="1" applyBorder="1" applyAlignment="1">
      <alignment horizontal="left" wrapText="1"/>
    </xf>
    <xf numFmtId="0" fontId="6" fillId="7" borderId="49" xfId="0" applyFont="1" applyFill="1" applyBorder="1" applyAlignment="1">
      <alignment horizontal="left" wrapText="1"/>
    </xf>
    <xf numFmtId="1" fontId="9" fillId="6" borderId="50" xfId="0" applyNumberFormat="1" applyFont="1" applyFill="1" applyBorder="1" applyAlignment="1">
      <alignment horizontal="center" wrapText="1"/>
    </xf>
    <xf numFmtId="1" fontId="9" fillId="6" borderId="51" xfId="0" applyNumberFormat="1" applyFont="1" applyFill="1" applyBorder="1" applyAlignment="1">
      <alignment horizontal="center" wrapText="1"/>
    </xf>
    <xf numFmtId="1" fontId="9" fillId="6" borderId="52" xfId="0" applyNumberFormat="1" applyFont="1" applyFill="1" applyBorder="1" applyAlignment="1">
      <alignment horizontal="center" wrapText="1"/>
    </xf>
    <xf numFmtId="1" fontId="9" fillId="6" borderId="22" xfId="0" applyNumberFormat="1" applyFont="1" applyFill="1" applyBorder="1" applyAlignment="1">
      <alignment horizontal="center" wrapText="1"/>
    </xf>
    <xf numFmtId="1" fontId="9" fillId="6" borderId="53" xfId="0" applyNumberFormat="1" applyFont="1" applyFill="1" applyBorder="1" applyAlignment="1">
      <alignment horizontal="center" wrapText="1"/>
    </xf>
    <xf numFmtId="0" fontId="3" fillId="6" borderId="22" xfId="0" applyFont="1" applyFill="1" applyBorder="1" applyAlignment="1">
      <alignment horizontal="center" wrapText="1"/>
    </xf>
    <xf numFmtId="9" fontId="9" fillId="6" borderId="34" xfId="2" applyFont="1" applyFill="1" applyBorder="1" applyAlignment="1">
      <alignment horizontal="center" wrapText="1"/>
    </xf>
    <xf numFmtId="9" fontId="8" fillId="6" borderId="34" xfId="2" applyFont="1" applyFill="1" applyBorder="1" applyAlignment="1">
      <alignment horizontal="center" wrapText="1"/>
    </xf>
    <xf numFmtId="165" fontId="9" fillId="4" borderId="22" xfId="0" applyNumberFormat="1" applyFont="1" applyFill="1" applyBorder="1" applyAlignment="1">
      <alignment horizontal="center" wrapText="1"/>
    </xf>
    <xf numFmtId="0" fontId="12" fillId="7" borderId="24" xfId="0" applyFont="1" applyFill="1" applyBorder="1" applyAlignment="1">
      <alignment horizontal="left" wrapText="1"/>
    </xf>
    <xf numFmtId="0" fontId="12" fillId="7" borderId="26" xfId="0" applyFont="1" applyFill="1" applyBorder="1" applyAlignment="1">
      <alignment horizontal="left" wrapText="1"/>
    </xf>
    <xf numFmtId="1" fontId="9" fillId="6" borderId="54" xfId="0" applyNumberFormat="1" applyFont="1" applyFill="1" applyBorder="1" applyAlignment="1">
      <alignment horizontal="center" wrapText="1"/>
    </xf>
    <xf numFmtId="1" fontId="9" fillId="6" borderId="55" xfId="0" applyNumberFormat="1" applyFont="1" applyFill="1" applyBorder="1" applyAlignment="1">
      <alignment horizontal="center" wrapText="1"/>
    </xf>
    <xf numFmtId="1" fontId="9" fillId="6" borderId="56" xfId="0" applyNumberFormat="1" applyFont="1" applyFill="1" applyBorder="1" applyAlignment="1">
      <alignment horizontal="center" wrapText="1"/>
    </xf>
    <xf numFmtId="1" fontId="9" fillId="6" borderId="18" xfId="0" applyNumberFormat="1" applyFont="1" applyFill="1" applyBorder="1" applyAlignment="1">
      <alignment horizontal="center" wrapText="1"/>
    </xf>
    <xf numFmtId="1" fontId="9" fillId="6" borderId="57" xfId="0" applyNumberFormat="1" applyFont="1" applyFill="1" applyBorder="1" applyAlignment="1">
      <alignment horizontal="center" wrapText="1"/>
    </xf>
    <xf numFmtId="0" fontId="3" fillId="6" borderId="25" xfId="0" applyFont="1" applyFill="1" applyBorder="1" applyAlignment="1">
      <alignment horizontal="center" wrapText="1"/>
    </xf>
    <xf numFmtId="9" fontId="9" fillId="6" borderId="45" xfId="2" applyFont="1" applyFill="1" applyBorder="1" applyAlignment="1">
      <alignment horizontal="center" wrapText="1"/>
    </xf>
    <xf numFmtId="9" fontId="8" fillId="6" borderId="45" xfId="2" applyFont="1" applyFill="1" applyBorder="1" applyAlignment="1">
      <alignment horizontal="center" wrapText="1"/>
    </xf>
    <xf numFmtId="165" fontId="9" fillId="4" borderId="18" xfId="0" applyNumberFormat="1" applyFont="1" applyFill="1" applyBorder="1" applyAlignment="1">
      <alignment horizontal="center" wrapText="1"/>
    </xf>
    <xf numFmtId="0" fontId="12" fillId="7" borderId="43" xfId="0" applyFont="1" applyFill="1" applyBorder="1" applyAlignment="1">
      <alignment horizontal="left" wrapText="1"/>
    </xf>
    <xf numFmtId="0" fontId="12" fillId="7" borderId="58" xfId="0" applyFont="1" applyFill="1" applyBorder="1" applyAlignment="1">
      <alignment horizontal="left" wrapText="1"/>
    </xf>
    <xf numFmtId="1" fontId="9" fillId="0" borderId="59" xfId="0" applyNumberFormat="1" applyFont="1" applyBorder="1" applyAlignment="1">
      <alignment horizontal="center"/>
    </xf>
    <xf numFmtId="1" fontId="9" fillId="0" borderId="60" xfId="0" applyNumberFormat="1" applyFont="1" applyBorder="1" applyAlignment="1">
      <alignment horizontal="center"/>
    </xf>
    <xf numFmtId="1" fontId="9" fillId="6" borderId="61" xfId="0" applyNumberFormat="1" applyFont="1" applyFill="1" applyBorder="1" applyAlignment="1">
      <alignment horizontal="center" vertical="center" wrapText="1"/>
    </xf>
    <xf numFmtId="1" fontId="9" fillId="0" borderId="41" xfId="0" applyNumberFormat="1" applyFont="1" applyBorder="1" applyAlignment="1">
      <alignment horizontal="center"/>
    </xf>
    <xf numFmtId="1" fontId="9" fillId="0" borderId="62" xfId="0" applyNumberFormat="1" applyFont="1" applyBorder="1" applyAlignment="1">
      <alignment horizontal="center"/>
    </xf>
    <xf numFmtId="0" fontId="3" fillId="6" borderId="41" xfId="0" applyFont="1" applyFill="1" applyBorder="1" applyAlignment="1">
      <alignment horizontal="center" wrapText="1"/>
    </xf>
    <xf numFmtId="9" fontId="9" fillId="0" borderId="43" xfId="2" applyFont="1" applyBorder="1" applyAlignment="1">
      <alignment horizontal="center"/>
    </xf>
    <xf numFmtId="9" fontId="8" fillId="0" borderId="43" xfId="2" applyFont="1" applyBorder="1" applyAlignment="1">
      <alignment horizontal="center"/>
    </xf>
    <xf numFmtId="165" fontId="9" fillId="4" borderId="41" xfId="0" applyNumberFormat="1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8" fillId="2" borderId="16" xfId="0" applyFont="1" applyFill="1" applyBorder="1" applyAlignment="1">
      <alignment horizontal="center" wrapText="1"/>
    </xf>
    <xf numFmtId="0" fontId="8" fillId="2" borderId="17" xfId="0" applyFont="1" applyFill="1" applyBorder="1" applyAlignment="1">
      <alignment horizontal="center" wrapText="1"/>
    </xf>
    <xf numFmtId="165" fontId="0" fillId="0" borderId="0" xfId="0" applyNumberFormat="1" applyBorder="1"/>
    <xf numFmtId="165" fontId="0" fillId="0" borderId="16" xfId="0" applyNumberFormat="1" applyBorder="1"/>
    <xf numFmtId="0" fontId="13" fillId="2" borderId="3" xfId="0" applyFont="1" applyFill="1" applyBorder="1" applyAlignment="1">
      <alignment horizontal="center" wrapText="1"/>
    </xf>
    <xf numFmtId="0" fontId="13" fillId="2" borderId="63" xfId="0" applyFont="1" applyFill="1" applyBorder="1" applyAlignment="1">
      <alignment horizontal="center" wrapText="1"/>
    </xf>
    <xf numFmtId="0" fontId="3" fillId="2" borderId="64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4" borderId="19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9" fontId="3" fillId="2" borderId="12" xfId="2" applyFont="1" applyFill="1" applyBorder="1" applyAlignment="1">
      <alignment horizontal="center" wrapText="1"/>
    </xf>
    <xf numFmtId="165" fontId="3" fillId="4" borderId="8" xfId="0" applyNumberFormat="1" applyFont="1" applyFill="1" applyBorder="1" applyAlignment="1">
      <alignment horizontal="center" wrapText="1"/>
    </xf>
    <xf numFmtId="0" fontId="6" fillId="7" borderId="45" xfId="0" applyFont="1" applyFill="1" applyBorder="1" applyAlignment="1">
      <alignment horizontal="left"/>
    </xf>
    <xf numFmtId="0" fontId="6" fillId="7" borderId="65" xfId="0" applyFont="1" applyFill="1" applyBorder="1" applyAlignment="1">
      <alignment horizontal="left"/>
    </xf>
    <xf numFmtId="0" fontId="11" fillId="6" borderId="66" xfId="0" applyNumberFormat="1" applyFont="1" applyFill="1" applyBorder="1" applyAlignment="1">
      <alignment horizontal="center" vertical="center" wrapText="1"/>
    </xf>
    <xf numFmtId="0" fontId="11" fillId="6" borderId="51" xfId="0" applyNumberFormat="1" applyFont="1" applyFill="1" applyBorder="1" applyAlignment="1">
      <alignment horizontal="center" vertical="center" wrapText="1"/>
    </xf>
    <xf numFmtId="0" fontId="11" fillId="6" borderId="67" xfId="0" applyNumberFormat="1" applyFont="1" applyFill="1" applyBorder="1" applyAlignment="1">
      <alignment horizontal="center" vertical="center" wrapText="1"/>
    </xf>
    <xf numFmtId="0" fontId="11" fillId="6" borderId="68" xfId="0" applyNumberFormat="1" applyFont="1" applyFill="1" applyBorder="1" applyAlignment="1">
      <alignment horizontal="center" vertical="center" wrapText="1"/>
    </xf>
    <xf numFmtId="0" fontId="3" fillId="6" borderId="69" xfId="0" applyFont="1" applyFill="1" applyBorder="1" applyAlignment="1">
      <alignment horizontal="center" wrapText="1"/>
    </xf>
    <xf numFmtId="0" fontId="10" fillId="4" borderId="18" xfId="0" applyFont="1" applyFill="1" applyBorder="1" applyAlignment="1">
      <alignment horizontal="center"/>
    </xf>
    <xf numFmtId="9" fontId="9" fillId="0" borderId="45" xfId="2" applyFont="1" applyBorder="1" applyAlignment="1">
      <alignment horizontal="center"/>
    </xf>
    <xf numFmtId="9" fontId="8" fillId="0" borderId="45" xfId="2" applyFont="1" applyBorder="1" applyAlignment="1">
      <alignment horizontal="center"/>
    </xf>
    <xf numFmtId="165" fontId="9" fillId="4" borderId="18" xfId="0" applyNumberFormat="1" applyFont="1" applyFill="1" applyBorder="1" applyAlignment="1">
      <alignment horizontal="center"/>
    </xf>
    <xf numFmtId="0" fontId="6" fillId="7" borderId="23" xfId="0" applyFont="1" applyFill="1" applyBorder="1" applyAlignment="1">
      <alignment horizontal="left"/>
    </xf>
    <xf numFmtId="0" fontId="6" fillId="7" borderId="70" xfId="0" applyFont="1" applyFill="1" applyBorder="1" applyAlignment="1">
      <alignment horizontal="left"/>
    </xf>
    <xf numFmtId="0" fontId="11" fillId="6" borderId="71" xfId="0" applyNumberFormat="1" applyFont="1" applyFill="1" applyBorder="1" applyAlignment="1">
      <alignment horizontal="center" vertical="center" wrapText="1"/>
    </xf>
    <xf numFmtId="0" fontId="11" fillId="6" borderId="72" xfId="0" applyFont="1" applyFill="1" applyBorder="1" applyAlignment="1">
      <alignment horizontal="center" vertical="center" wrapText="1"/>
    </xf>
    <xf numFmtId="0" fontId="11" fillId="6" borderId="73" xfId="0" applyNumberFormat="1" applyFont="1" applyFill="1" applyBorder="1" applyAlignment="1">
      <alignment horizontal="center" vertical="center" wrapText="1"/>
    </xf>
    <xf numFmtId="0" fontId="11" fillId="6" borderId="74" xfId="0" applyNumberFormat="1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/>
    </xf>
    <xf numFmtId="9" fontId="9" fillId="0" borderId="23" xfId="2" applyFont="1" applyBorder="1" applyAlignment="1">
      <alignment horizontal="center"/>
    </xf>
    <xf numFmtId="9" fontId="8" fillId="0" borderId="23" xfId="2" applyFont="1" applyBorder="1" applyAlignment="1">
      <alignment horizontal="center"/>
    </xf>
    <xf numFmtId="165" fontId="9" fillId="4" borderId="25" xfId="0" applyNumberFormat="1" applyFont="1" applyFill="1" applyBorder="1" applyAlignment="1">
      <alignment horizontal="center"/>
    </xf>
    <xf numFmtId="0" fontId="6" fillId="7" borderId="23" xfId="0" applyFont="1" applyFill="1" applyBorder="1" applyAlignment="1">
      <alignment horizontal="left" wrapText="1"/>
    </xf>
    <xf numFmtId="0" fontId="6" fillId="7" borderId="70" xfId="0" applyFont="1" applyFill="1" applyBorder="1" applyAlignment="1">
      <alignment horizontal="left" wrapText="1"/>
    </xf>
    <xf numFmtId="0" fontId="11" fillId="6" borderId="71" xfId="0" applyFont="1" applyFill="1" applyBorder="1" applyAlignment="1">
      <alignment horizontal="center" vertical="center" wrapText="1"/>
    </xf>
    <xf numFmtId="0" fontId="11" fillId="6" borderId="73" xfId="0" applyFont="1" applyFill="1" applyBorder="1" applyAlignment="1">
      <alignment horizontal="center" vertical="center" wrapText="1"/>
    </xf>
    <xf numFmtId="0" fontId="11" fillId="6" borderId="74" xfId="0" applyFont="1" applyFill="1" applyBorder="1" applyAlignment="1">
      <alignment horizontal="center" vertical="center" wrapText="1"/>
    </xf>
    <xf numFmtId="0" fontId="11" fillId="6" borderId="72" xfId="0" applyNumberFormat="1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left"/>
    </xf>
    <xf numFmtId="0" fontId="6" fillId="7" borderId="70" xfId="0" applyFont="1" applyFill="1" applyBorder="1" applyAlignment="1">
      <alignment horizontal="left"/>
    </xf>
    <xf numFmtId="165" fontId="9" fillId="4" borderId="15" xfId="0" applyNumberFormat="1" applyFont="1" applyFill="1" applyBorder="1" applyAlignment="1">
      <alignment horizontal="center"/>
    </xf>
    <xf numFmtId="0" fontId="6" fillId="7" borderId="17" xfId="0" applyFont="1" applyFill="1" applyBorder="1" applyAlignment="1">
      <alignment horizontal="left"/>
    </xf>
    <xf numFmtId="0" fontId="6" fillId="7" borderId="16" xfId="0" applyFont="1" applyFill="1" applyBorder="1" applyAlignment="1">
      <alignment horizontal="left"/>
    </xf>
    <xf numFmtId="0" fontId="6" fillId="7" borderId="24" xfId="0" applyFont="1" applyFill="1" applyBorder="1" applyAlignment="1">
      <alignment horizontal="left"/>
    </xf>
    <xf numFmtId="0" fontId="6" fillId="7" borderId="26" xfId="0" applyFont="1" applyFill="1" applyBorder="1" applyAlignment="1">
      <alignment horizontal="left"/>
    </xf>
    <xf numFmtId="0" fontId="12" fillId="7" borderId="23" xfId="0" applyFont="1" applyFill="1" applyBorder="1" applyAlignment="1">
      <alignment horizontal="left" wrapText="1"/>
    </xf>
    <xf numFmtId="0" fontId="12" fillId="7" borderId="70" xfId="0" applyFont="1" applyFill="1" applyBorder="1" applyAlignment="1">
      <alignment horizontal="left" wrapText="1"/>
    </xf>
    <xf numFmtId="9" fontId="9" fillId="0" borderId="29" xfId="2" applyFont="1" applyBorder="1" applyAlignment="1">
      <alignment horizontal="center"/>
    </xf>
    <xf numFmtId="9" fontId="8" fillId="0" borderId="29" xfId="2" applyFont="1" applyBorder="1" applyAlignment="1">
      <alignment horizontal="center"/>
    </xf>
    <xf numFmtId="165" fontId="9" fillId="4" borderId="11" xfId="0" applyNumberFormat="1" applyFont="1" applyFill="1" applyBorder="1" applyAlignment="1">
      <alignment horizontal="center"/>
    </xf>
    <xf numFmtId="0" fontId="6" fillId="7" borderId="75" xfId="0" applyFont="1" applyFill="1" applyBorder="1" applyAlignment="1">
      <alignment horizontal="left" wrapText="1"/>
    </xf>
    <xf numFmtId="0" fontId="6" fillId="7" borderId="42" xfId="0" applyFont="1" applyFill="1" applyBorder="1" applyAlignment="1">
      <alignment horizontal="left" wrapText="1"/>
    </xf>
    <xf numFmtId="0" fontId="11" fillId="6" borderId="6" xfId="0" applyNumberFormat="1" applyFont="1" applyFill="1" applyBorder="1" applyAlignment="1">
      <alignment horizontal="center" vertical="center" wrapText="1"/>
    </xf>
    <xf numFmtId="0" fontId="11" fillId="6" borderId="60" xfId="0" applyNumberFormat="1" applyFont="1" applyFill="1" applyBorder="1" applyAlignment="1">
      <alignment horizontal="center" vertical="center" wrapText="1"/>
    </xf>
    <xf numFmtId="0" fontId="11" fillId="6" borderId="76" xfId="0" applyNumberFormat="1" applyFont="1" applyFill="1" applyBorder="1" applyAlignment="1">
      <alignment horizontal="center" vertical="center" wrapText="1"/>
    </xf>
    <xf numFmtId="0" fontId="11" fillId="6" borderId="77" xfId="0" applyNumberFormat="1" applyFont="1" applyFill="1" applyBorder="1" applyAlignment="1">
      <alignment horizontal="center" vertical="center" wrapText="1"/>
    </xf>
    <xf numFmtId="0" fontId="6" fillId="8" borderId="34" xfId="0" applyFont="1" applyFill="1" applyBorder="1"/>
    <xf numFmtId="0" fontId="6" fillId="8" borderId="49" xfId="0" applyFont="1" applyFill="1" applyBorder="1"/>
    <xf numFmtId="0" fontId="6" fillId="0" borderId="0" xfId="0" applyFont="1" applyBorder="1"/>
    <xf numFmtId="0" fontId="14" fillId="0" borderId="0" xfId="0" applyFont="1" applyBorder="1"/>
    <xf numFmtId="164" fontId="6" fillId="8" borderId="22" xfId="1" applyNumberFormat="1" applyFont="1" applyFill="1" applyBorder="1"/>
    <xf numFmtId="164" fontId="6" fillId="4" borderId="22" xfId="1" applyNumberFormat="1" applyFont="1" applyFill="1" applyBorder="1" applyAlignment="1">
      <alignment horizontal="center"/>
    </xf>
    <xf numFmtId="0" fontId="6" fillId="8" borderId="78" xfId="0" applyFont="1" applyFill="1" applyBorder="1"/>
    <xf numFmtId="0" fontId="6" fillId="8" borderId="72" xfId="0" applyFont="1" applyFill="1" applyBorder="1"/>
    <xf numFmtId="0" fontId="6" fillId="0" borderId="0" xfId="0" applyFont="1"/>
    <xf numFmtId="0" fontId="14" fillId="0" borderId="0" xfId="0" applyFont="1"/>
    <xf numFmtId="164" fontId="6" fillId="8" borderId="22" xfId="1" applyNumberFormat="1" applyFont="1" applyFill="1" applyBorder="1" applyAlignment="1">
      <alignment horizontal="center"/>
    </xf>
    <xf numFmtId="0" fontId="6" fillId="8" borderId="23" xfId="0" applyFont="1" applyFill="1" applyBorder="1"/>
    <xf numFmtId="0" fontId="6" fillId="8" borderId="70" xfId="0" applyFont="1" applyFill="1" applyBorder="1"/>
    <xf numFmtId="0" fontId="15" fillId="6" borderId="0" xfId="0" applyFont="1" applyFill="1" applyBorder="1" applyAlignment="1">
      <alignment vertical="center" wrapText="1"/>
    </xf>
    <xf numFmtId="164" fontId="6" fillId="8" borderId="25" xfId="1" applyNumberFormat="1" applyFont="1" applyFill="1" applyBorder="1"/>
    <xf numFmtId="164" fontId="6" fillId="4" borderId="25" xfId="1" applyNumberFormat="1" applyFont="1" applyFill="1" applyBorder="1" applyAlignment="1">
      <alignment horizontal="center"/>
    </xf>
    <xf numFmtId="9" fontId="6" fillId="8" borderId="25" xfId="2" applyFont="1" applyFill="1" applyBorder="1" applyAlignment="1">
      <alignment horizontal="center"/>
    </xf>
    <xf numFmtId="9" fontId="6" fillId="4" borderId="25" xfId="2" applyFont="1" applyFill="1" applyBorder="1" applyAlignment="1">
      <alignment horizontal="center"/>
    </xf>
    <xf numFmtId="164" fontId="6" fillId="4" borderId="25" xfId="1" applyNumberFormat="1" applyFont="1" applyFill="1" applyBorder="1"/>
    <xf numFmtId="164" fontId="6" fillId="8" borderId="25" xfId="1" applyNumberFormat="1" applyFont="1" applyFill="1" applyBorder="1" applyAlignment="1">
      <alignment horizontal="center"/>
    </xf>
    <xf numFmtId="9" fontId="6" fillId="4" borderId="41" xfId="2" applyFont="1" applyFill="1" applyBorder="1" applyAlignment="1">
      <alignment horizontal="center"/>
    </xf>
    <xf numFmtId="0" fontId="6" fillId="8" borderId="43" xfId="0" applyFont="1" applyFill="1" applyBorder="1"/>
    <xf numFmtId="0" fontId="0" fillId="8" borderId="58" xfId="0" applyFill="1" applyBorder="1"/>
    <xf numFmtId="0" fontId="16" fillId="0" borderId="0" xfId="0" applyFont="1" applyBorder="1"/>
    <xf numFmtId="164" fontId="6" fillId="8" borderId="41" xfId="1" applyNumberFormat="1" applyFont="1" applyFill="1" applyBorder="1"/>
    <xf numFmtId="164" fontId="6" fillId="4" borderId="41" xfId="1" applyNumberFormat="1" applyFont="1" applyFill="1" applyBorder="1" applyAlignment="1">
      <alignment horizontal="center"/>
    </xf>
    <xf numFmtId="0" fontId="0" fillId="8" borderId="72" xfId="0" applyFill="1" applyBorder="1"/>
    <xf numFmtId="0" fontId="16" fillId="0" borderId="0" xfId="0" applyFont="1"/>
    <xf numFmtId="9" fontId="6" fillId="8" borderId="41" xfId="2" applyFont="1" applyFill="1" applyBorder="1" applyAlignment="1">
      <alignment horizontal="center"/>
    </xf>
    <xf numFmtId="9" fontId="6" fillId="4" borderId="37" xfId="2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Fill="1" applyBorder="1" applyAlignment="1">
      <alignment horizont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abSelected="1" workbookViewId="0">
      <selection activeCell="F13" sqref="F13"/>
    </sheetView>
  </sheetViews>
  <sheetFormatPr defaultRowHeight="17.399999999999999" x14ac:dyDescent="0.3"/>
  <cols>
    <col min="1" max="1" width="12.44140625" customWidth="1"/>
    <col min="2" max="2" width="21.109375" customWidth="1"/>
    <col min="3" max="3" width="9.5546875" customWidth="1"/>
    <col min="4" max="4" width="9.5546875" bestFit="1" customWidth="1"/>
    <col min="5" max="5" width="9.33203125" customWidth="1"/>
    <col min="6" max="6" width="9" style="269" bestFit="1" customWidth="1"/>
    <col min="7" max="7" width="9.5546875" bestFit="1" customWidth="1"/>
    <col min="8" max="8" width="13" customWidth="1"/>
    <col min="9" max="9" width="11.88671875" customWidth="1"/>
    <col min="10" max="10" width="12.44140625" customWidth="1"/>
    <col min="11" max="11" width="8.5546875" customWidth="1"/>
    <col min="12" max="12" width="22.6640625" customWidth="1"/>
    <col min="13" max="13" width="10.88671875" customWidth="1"/>
    <col min="14" max="19" width="10.88671875" bestFit="1" customWidth="1"/>
    <col min="257" max="257" width="12.44140625" customWidth="1"/>
    <col min="258" max="258" width="21.109375" customWidth="1"/>
    <col min="259" max="259" width="9.5546875" customWidth="1"/>
    <col min="260" max="260" width="9.5546875" bestFit="1" customWidth="1"/>
    <col min="261" max="261" width="9.33203125" customWidth="1"/>
    <col min="262" max="262" width="9" bestFit="1" customWidth="1"/>
    <col min="263" max="263" width="9.5546875" bestFit="1" customWidth="1"/>
    <col min="264" max="264" width="13" customWidth="1"/>
    <col min="265" max="265" width="11.88671875" customWidth="1"/>
    <col min="266" max="266" width="12.44140625" customWidth="1"/>
    <col min="267" max="267" width="8.5546875" customWidth="1"/>
    <col min="268" max="268" width="22.6640625" customWidth="1"/>
    <col min="269" max="269" width="10.88671875" customWidth="1"/>
    <col min="270" max="275" width="10.88671875" bestFit="1" customWidth="1"/>
    <col min="513" max="513" width="12.44140625" customWidth="1"/>
    <col min="514" max="514" width="21.109375" customWidth="1"/>
    <col min="515" max="515" width="9.5546875" customWidth="1"/>
    <col min="516" max="516" width="9.5546875" bestFit="1" customWidth="1"/>
    <col min="517" max="517" width="9.33203125" customWidth="1"/>
    <col min="518" max="518" width="9" bestFit="1" customWidth="1"/>
    <col min="519" max="519" width="9.5546875" bestFit="1" customWidth="1"/>
    <col min="520" max="520" width="13" customWidth="1"/>
    <col min="521" max="521" width="11.88671875" customWidth="1"/>
    <col min="522" max="522" width="12.44140625" customWidth="1"/>
    <col min="523" max="523" width="8.5546875" customWidth="1"/>
    <col min="524" max="524" width="22.6640625" customWidth="1"/>
    <col min="525" max="525" width="10.88671875" customWidth="1"/>
    <col min="526" max="531" width="10.88671875" bestFit="1" customWidth="1"/>
    <col min="769" max="769" width="12.44140625" customWidth="1"/>
    <col min="770" max="770" width="21.109375" customWidth="1"/>
    <col min="771" max="771" width="9.5546875" customWidth="1"/>
    <col min="772" max="772" width="9.5546875" bestFit="1" customWidth="1"/>
    <col min="773" max="773" width="9.33203125" customWidth="1"/>
    <col min="774" max="774" width="9" bestFit="1" customWidth="1"/>
    <col min="775" max="775" width="9.5546875" bestFit="1" customWidth="1"/>
    <col min="776" max="776" width="13" customWidth="1"/>
    <col min="777" max="777" width="11.88671875" customWidth="1"/>
    <col min="778" max="778" width="12.44140625" customWidth="1"/>
    <col min="779" max="779" width="8.5546875" customWidth="1"/>
    <col min="780" max="780" width="22.6640625" customWidth="1"/>
    <col min="781" max="781" width="10.88671875" customWidth="1"/>
    <col min="782" max="787" width="10.88671875" bestFit="1" customWidth="1"/>
    <col min="1025" max="1025" width="12.44140625" customWidth="1"/>
    <col min="1026" max="1026" width="21.109375" customWidth="1"/>
    <col min="1027" max="1027" width="9.5546875" customWidth="1"/>
    <col min="1028" max="1028" width="9.5546875" bestFit="1" customWidth="1"/>
    <col min="1029" max="1029" width="9.33203125" customWidth="1"/>
    <col min="1030" max="1030" width="9" bestFit="1" customWidth="1"/>
    <col min="1031" max="1031" width="9.5546875" bestFit="1" customWidth="1"/>
    <col min="1032" max="1032" width="13" customWidth="1"/>
    <col min="1033" max="1033" width="11.88671875" customWidth="1"/>
    <col min="1034" max="1034" width="12.44140625" customWidth="1"/>
    <col min="1035" max="1035" width="8.5546875" customWidth="1"/>
    <col min="1036" max="1036" width="22.6640625" customWidth="1"/>
    <col min="1037" max="1037" width="10.88671875" customWidth="1"/>
    <col min="1038" max="1043" width="10.88671875" bestFit="1" customWidth="1"/>
    <col min="1281" max="1281" width="12.44140625" customWidth="1"/>
    <col min="1282" max="1282" width="21.109375" customWidth="1"/>
    <col min="1283" max="1283" width="9.5546875" customWidth="1"/>
    <col min="1284" max="1284" width="9.5546875" bestFit="1" customWidth="1"/>
    <col min="1285" max="1285" width="9.33203125" customWidth="1"/>
    <col min="1286" max="1286" width="9" bestFit="1" customWidth="1"/>
    <col min="1287" max="1287" width="9.5546875" bestFit="1" customWidth="1"/>
    <col min="1288" max="1288" width="13" customWidth="1"/>
    <col min="1289" max="1289" width="11.88671875" customWidth="1"/>
    <col min="1290" max="1290" width="12.44140625" customWidth="1"/>
    <col min="1291" max="1291" width="8.5546875" customWidth="1"/>
    <col min="1292" max="1292" width="22.6640625" customWidth="1"/>
    <col min="1293" max="1293" width="10.88671875" customWidth="1"/>
    <col min="1294" max="1299" width="10.88671875" bestFit="1" customWidth="1"/>
    <col min="1537" max="1537" width="12.44140625" customWidth="1"/>
    <col min="1538" max="1538" width="21.109375" customWidth="1"/>
    <col min="1539" max="1539" width="9.5546875" customWidth="1"/>
    <col min="1540" max="1540" width="9.5546875" bestFit="1" customWidth="1"/>
    <col min="1541" max="1541" width="9.33203125" customWidth="1"/>
    <col min="1542" max="1542" width="9" bestFit="1" customWidth="1"/>
    <col min="1543" max="1543" width="9.5546875" bestFit="1" customWidth="1"/>
    <col min="1544" max="1544" width="13" customWidth="1"/>
    <col min="1545" max="1545" width="11.88671875" customWidth="1"/>
    <col min="1546" max="1546" width="12.44140625" customWidth="1"/>
    <col min="1547" max="1547" width="8.5546875" customWidth="1"/>
    <col min="1548" max="1548" width="22.6640625" customWidth="1"/>
    <col min="1549" max="1549" width="10.88671875" customWidth="1"/>
    <col min="1550" max="1555" width="10.88671875" bestFit="1" customWidth="1"/>
    <col min="1793" max="1793" width="12.44140625" customWidth="1"/>
    <col min="1794" max="1794" width="21.109375" customWidth="1"/>
    <col min="1795" max="1795" width="9.5546875" customWidth="1"/>
    <col min="1796" max="1796" width="9.5546875" bestFit="1" customWidth="1"/>
    <col min="1797" max="1797" width="9.33203125" customWidth="1"/>
    <col min="1798" max="1798" width="9" bestFit="1" customWidth="1"/>
    <col min="1799" max="1799" width="9.5546875" bestFit="1" customWidth="1"/>
    <col min="1800" max="1800" width="13" customWidth="1"/>
    <col min="1801" max="1801" width="11.88671875" customWidth="1"/>
    <col min="1802" max="1802" width="12.44140625" customWidth="1"/>
    <col min="1803" max="1803" width="8.5546875" customWidth="1"/>
    <col min="1804" max="1804" width="22.6640625" customWidth="1"/>
    <col min="1805" max="1805" width="10.88671875" customWidth="1"/>
    <col min="1806" max="1811" width="10.88671875" bestFit="1" customWidth="1"/>
    <col min="2049" max="2049" width="12.44140625" customWidth="1"/>
    <col min="2050" max="2050" width="21.109375" customWidth="1"/>
    <col min="2051" max="2051" width="9.5546875" customWidth="1"/>
    <col min="2052" max="2052" width="9.5546875" bestFit="1" customWidth="1"/>
    <col min="2053" max="2053" width="9.33203125" customWidth="1"/>
    <col min="2054" max="2054" width="9" bestFit="1" customWidth="1"/>
    <col min="2055" max="2055" width="9.5546875" bestFit="1" customWidth="1"/>
    <col min="2056" max="2056" width="13" customWidth="1"/>
    <col min="2057" max="2057" width="11.88671875" customWidth="1"/>
    <col min="2058" max="2058" width="12.44140625" customWidth="1"/>
    <col min="2059" max="2059" width="8.5546875" customWidth="1"/>
    <col min="2060" max="2060" width="22.6640625" customWidth="1"/>
    <col min="2061" max="2061" width="10.88671875" customWidth="1"/>
    <col min="2062" max="2067" width="10.88671875" bestFit="1" customWidth="1"/>
    <col min="2305" max="2305" width="12.44140625" customWidth="1"/>
    <col min="2306" max="2306" width="21.109375" customWidth="1"/>
    <col min="2307" max="2307" width="9.5546875" customWidth="1"/>
    <col min="2308" max="2308" width="9.5546875" bestFit="1" customWidth="1"/>
    <col min="2309" max="2309" width="9.33203125" customWidth="1"/>
    <col min="2310" max="2310" width="9" bestFit="1" customWidth="1"/>
    <col min="2311" max="2311" width="9.5546875" bestFit="1" customWidth="1"/>
    <col min="2312" max="2312" width="13" customWidth="1"/>
    <col min="2313" max="2313" width="11.88671875" customWidth="1"/>
    <col min="2314" max="2314" width="12.44140625" customWidth="1"/>
    <col min="2315" max="2315" width="8.5546875" customWidth="1"/>
    <col min="2316" max="2316" width="22.6640625" customWidth="1"/>
    <col min="2317" max="2317" width="10.88671875" customWidth="1"/>
    <col min="2318" max="2323" width="10.88671875" bestFit="1" customWidth="1"/>
    <col min="2561" max="2561" width="12.44140625" customWidth="1"/>
    <col min="2562" max="2562" width="21.109375" customWidth="1"/>
    <col min="2563" max="2563" width="9.5546875" customWidth="1"/>
    <col min="2564" max="2564" width="9.5546875" bestFit="1" customWidth="1"/>
    <col min="2565" max="2565" width="9.33203125" customWidth="1"/>
    <col min="2566" max="2566" width="9" bestFit="1" customWidth="1"/>
    <col min="2567" max="2567" width="9.5546875" bestFit="1" customWidth="1"/>
    <col min="2568" max="2568" width="13" customWidth="1"/>
    <col min="2569" max="2569" width="11.88671875" customWidth="1"/>
    <col min="2570" max="2570" width="12.44140625" customWidth="1"/>
    <col min="2571" max="2571" width="8.5546875" customWidth="1"/>
    <col min="2572" max="2572" width="22.6640625" customWidth="1"/>
    <col min="2573" max="2573" width="10.88671875" customWidth="1"/>
    <col min="2574" max="2579" width="10.88671875" bestFit="1" customWidth="1"/>
    <col min="2817" max="2817" width="12.44140625" customWidth="1"/>
    <col min="2818" max="2818" width="21.109375" customWidth="1"/>
    <col min="2819" max="2819" width="9.5546875" customWidth="1"/>
    <col min="2820" max="2820" width="9.5546875" bestFit="1" customWidth="1"/>
    <col min="2821" max="2821" width="9.33203125" customWidth="1"/>
    <col min="2822" max="2822" width="9" bestFit="1" customWidth="1"/>
    <col min="2823" max="2823" width="9.5546875" bestFit="1" customWidth="1"/>
    <col min="2824" max="2824" width="13" customWidth="1"/>
    <col min="2825" max="2825" width="11.88671875" customWidth="1"/>
    <col min="2826" max="2826" width="12.44140625" customWidth="1"/>
    <col min="2827" max="2827" width="8.5546875" customWidth="1"/>
    <col min="2828" max="2828" width="22.6640625" customWidth="1"/>
    <col min="2829" max="2829" width="10.88671875" customWidth="1"/>
    <col min="2830" max="2835" width="10.88671875" bestFit="1" customWidth="1"/>
    <col min="3073" max="3073" width="12.44140625" customWidth="1"/>
    <col min="3074" max="3074" width="21.109375" customWidth="1"/>
    <col min="3075" max="3075" width="9.5546875" customWidth="1"/>
    <col min="3076" max="3076" width="9.5546875" bestFit="1" customWidth="1"/>
    <col min="3077" max="3077" width="9.33203125" customWidth="1"/>
    <col min="3078" max="3078" width="9" bestFit="1" customWidth="1"/>
    <col min="3079" max="3079" width="9.5546875" bestFit="1" customWidth="1"/>
    <col min="3080" max="3080" width="13" customWidth="1"/>
    <col min="3081" max="3081" width="11.88671875" customWidth="1"/>
    <col min="3082" max="3082" width="12.44140625" customWidth="1"/>
    <col min="3083" max="3083" width="8.5546875" customWidth="1"/>
    <col min="3084" max="3084" width="22.6640625" customWidth="1"/>
    <col min="3085" max="3085" width="10.88671875" customWidth="1"/>
    <col min="3086" max="3091" width="10.88671875" bestFit="1" customWidth="1"/>
    <col min="3329" max="3329" width="12.44140625" customWidth="1"/>
    <col min="3330" max="3330" width="21.109375" customWidth="1"/>
    <col min="3331" max="3331" width="9.5546875" customWidth="1"/>
    <col min="3332" max="3332" width="9.5546875" bestFit="1" customWidth="1"/>
    <col min="3333" max="3333" width="9.33203125" customWidth="1"/>
    <col min="3334" max="3334" width="9" bestFit="1" customWidth="1"/>
    <col min="3335" max="3335" width="9.5546875" bestFit="1" customWidth="1"/>
    <col min="3336" max="3336" width="13" customWidth="1"/>
    <col min="3337" max="3337" width="11.88671875" customWidth="1"/>
    <col min="3338" max="3338" width="12.44140625" customWidth="1"/>
    <col min="3339" max="3339" width="8.5546875" customWidth="1"/>
    <col min="3340" max="3340" width="22.6640625" customWidth="1"/>
    <col min="3341" max="3341" width="10.88671875" customWidth="1"/>
    <col min="3342" max="3347" width="10.88671875" bestFit="1" customWidth="1"/>
    <col min="3585" max="3585" width="12.44140625" customWidth="1"/>
    <col min="3586" max="3586" width="21.109375" customWidth="1"/>
    <col min="3587" max="3587" width="9.5546875" customWidth="1"/>
    <col min="3588" max="3588" width="9.5546875" bestFit="1" customWidth="1"/>
    <col min="3589" max="3589" width="9.33203125" customWidth="1"/>
    <col min="3590" max="3590" width="9" bestFit="1" customWidth="1"/>
    <col min="3591" max="3591" width="9.5546875" bestFit="1" customWidth="1"/>
    <col min="3592" max="3592" width="13" customWidth="1"/>
    <col min="3593" max="3593" width="11.88671875" customWidth="1"/>
    <col min="3594" max="3594" width="12.44140625" customWidth="1"/>
    <col min="3595" max="3595" width="8.5546875" customWidth="1"/>
    <col min="3596" max="3596" width="22.6640625" customWidth="1"/>
    <col min="3597" max="3597" width="10.88671875" customWidth="1"/>
    <col min="3598" max="3603" width="10.88671875" bestFit="1" customWidth="1"/>
    <col min="3841" max="3841" width="12.44140625" customWidth="1"/>
    <col min="3842" max="3842" width="21.109375" customWidth="1"/>
    <col min="3843" max="3843" width="9.5546875" customWidth="1"/>
    <col min="3844" max="3844" width="9.5546875" bestFit="1" customWidth="1"/>
    <col min="3845" max="3845" width="9.33203125" customWidth="1"/>
    <col min="3846" max="3846" width="9" bestFit="1" customWidth="1"/>
    <col min="3847" max="3847" width="9.5546875" bestFit="1" customWidth="1"/>
    <col min="3848" max="3848" width="13" customWidth="1"/>
    <col min="3849" max="3849" width="11.88671875" customWidth="1"/>
    <col min="3850" max="3850" width="12.44140625" customWidth="1"/>
    <col min="3851" max="3851" width="8.5546875" customWidth="1"/>
    <col min="3852" max="3852" width="22.6640625" customWidth="1"/>
    <col min="3853" max="3853" width="10.88671875" customWidth="1"/>
    <col min="3854" max="3859" width="10.88671875" bestFit="1" customWidth="1"/>
    <col min="4097" max="4097" width="12.44140625" customWidth="1"/>
    <col min="4098" max="4098" width="21.109375" customWidth="1"/>
    <col min="4099" max="4099" width="9.5546875" customWidth="1"/>
    <col min="4100" max="4100" width="9.5546875" bestFit="1" customWidth="1"/>
    <col min="4101" max="4101" width="9.33203125" customWidth="1"/>
    <col min="4102" max="4102" width="9" bestFit="1" customWidth="1"/>
    <col min="4103" max="4103" width="9.5546875" bestFit="1" customWidth="1"/>
    <col min="4104" max="4104" width="13" customWidth="1"/>
    <col min="4105" max="4105" width="11.88671875" customWidth="1"/>
    <col min="4106" max="4106" width="12.44140625" customWidth="1"/>
    <col min="4107" max="4107" width="8.5546875" customWidth="1"/>
    <col min="4108" max="4108" width="22.6640625" customWidth="1"/>
    <col min="4109" max="4109" width="10.88671875" customWidth="1"/>
    <col min="4110" max="4115" width="10.88671875" bestFit="1" customWidth="1"/>
    <col min="4353" max="4353" width="12.44140625" customWidth="1"/>
    <col min="4354" max="4354" width="21.109375" customWidth="1"/>
    <col min="4355" max="4355" width="9.5546875" customWidth="1"/>
    <col min="4356" max="4356" width="9.5546875" bestFit="1" customWidth="1"/>
    <col min="4357" max="4357" width="9.33203125" customWidth="1"/>
    <col min="4358" max="4358" width="9" bestFit="1" customWidth="1"/>
    <col min="4359" max="4359" width="9.5546875" bestFit="1" customWidth="1"/>
    <col min="4360" max="4360" width="13" customWidth="1"/>
    <col min="4361" max="4361" width="11.88671875" customWidth="1"/>
    <col min="4362" max="4362" width="12.44140625" customWidth="1"/>
    <col min="4363" max="4363" width="8.5546875" customWidth="1"/>
    <col min="4364" max="4364" width="22.6640625" customWidth="1"/>
    <col min="4365" max="4365" width="10.88671875" customWidth="1"/>
    <col min="4366" max="4371" width="10.88671875" bestFit="1" customWidth="1"/>
    <col min="4609" max="4609" width="12.44140625" customWidth="1"/>
    <col min="4610" max="4610" width="21.109375" customWidth="1"/>
    <col min="4611" max="4611" width="9.5546875" customWidth="1"/>
    <col min="4612" max="4612" width="9.5546875" bestFit="1" customWidth="1"/>
    <col min="4613" max="4613" width="9.33203125" customWidth="1"/>
    <col min="4614" max="4614" width="9" bestFit="1" customWidth="1"/>
    <col min="4615" max="4615" width="9.5546875" bestFit="1" customWidth="1"/>
    <col min="4616" max="4616" width="13" customWidth="1"/>
    <col min="4617" max="4617" width="11.88671875" customWidth="1"/>
    <col min="4618" max="4618" width="12.44140625" customWidth="1"/>
    <col min="4619" max="4619" width="8.5546875" customWidth="1"/>
    <col min="4620" max="4620" width="22.6640625" customWidth="1"/>
    <col min="4621" max="4621" width="10.88671875" customWidth="1"/>
    <col min="4622" max="4627" width="10.88671875" bestFit="1" customWidth="1"/>
    <col min="4865" max="4865" width="12.44140625" customWidth="1"/>
    <col min="4866" max="4866" width="21.109375" customWidth="1"/>
    <col min="4867" max="4867" width="9.5546875" customWidth="1"/>
    <col min="4868" max="4868" width="9.5546875" bestFit="1" customWidth="1"/>
    <col min="4869" max="4869" width="9.33203125" customWidth="1"/>
    <col min="4870" max="4870" width="9" bestFit="1" customWidth="1"/>
    <col min="4871" max="4871" width="9.5546875" bestFit="1" customWidth="1"/>
    <col min="4872" max="4872" width="13" customWidth="1"/>
    <col min="4873" max="4873" width="11.88671875" customWidth="1"/>
    <col min="4874" max="4874" width="12.44140625" customWidth="1"/>
    <col min="4875" max="4875" width="8.5546875" customWidth="1"/>
    <col min="4876" max="4876" width="22.6640625" customWidth="1"/>
    <col min="4877" max="4877" width="10.88671875" customWidth="1"/>
    <col min="4878" max="4883" width="10.88671875" bestFit="1" customWidth="1"/>
    <col min="5121" max="5121" width="12.44140625" customWidth="1"/>
    <col min="5122" max="5122" width="21.109375" customWidth="1"/>
    <col min="5123" max="5123" width="9.5546875" customWidth="1"/>
    <col min="5124" max="5124" width="9.5546875" bestFit="1" customWidth="1"/>
    <col min="5125" max="5125" width="9.33203125" customWidth="1"/>
    <col min="5126" max="5126" width="9" bestFit="1" customWidth="1"/>
    <col min="5127" max="5127" width="9.5546875" bestFit="1" customWidth="1"/>
    <col min="5128" max="5128" width="13" customWidth="1"/>
    <col min="5129" max="5129" width="11.88671875" customWidth="1"/>
    <col min="5130" max="5130" width="12.44140625" customWidth="1"/>
    <col min="5131" max="5131" width="8.5546875" customWidth="1"/>
    <col min="5132" max="5132" width="22.6640625" customWidth="1"/>
    <col min="5133" max="5133" width="10.88671875" customWidth="1"/>
    <col min="5134" max="5139" width="10.88671875" bestFit="1" customWidth="1"/>
    <col min="5377" max="5377" width="12.44140625" customWidth="1"/>
    <col min="5378" max="5378" width="21.109375" customWidth="1"/>
    <col min="5379" max="5379" width="9.5546875" customWidth="1"/>
    <col min="5380" max="5380" width="9.5546875" bestFit="1" customWidth="1"/>
    <col min="5381" max="5381" width="9.33203125" customWidth="1"/>
    <col min="5382" max="5382" width="9" bestFit="1" customWidth="1"/>
    <col min="5383" max="5383" width="9.5546875" bestFit="1" customWidth="1"/>
    <col min="5384" max="5384" width="13" customWidth="1"/>
    <col min="5385" max="5385" width="11.88671875" customWidth="1"/>
    <col min="5386" max="5386" width="12.44140625" customWidth="1"/>
    <col min="5387" max="5387" width="8.5546875" customWidth="1"/>
    <col min="5388" max="5388" width="22.6640625" customWidth="1"/>
    <col min="5389" max="5389" width="10.88671875" customWidth="1"/>
    <col min="5390" max="5395" width="10.88671875" bestFit="1" customWidth="1"/>
    <col min="5633" max="5633" width="12.44140625" customWidth="1"/>
    <col min="5634" max="5634" width="21.109375" customWidth="1"/>
    <col min="5635" max="5635" width="9.5546875" customWidth="1"/>
    <col min="5636" max="5636" width="9.5546875" bestFit="1" customWidth="1"/>
    <col min="5637" max="5637" width="9.33203125" customWidth="1"/>
    <col min="5638" max="5638" width="9" bestFit="1" customWidth="1"/>
    <col min="5639" max="5639" width="9.5546875" bestFit="1" customWidth="1"/>
    <col min="5640" max="5640" width="13" customWidth="1"/>
    <col min="5641" max="5641" width="11.88671875" customWidth="1"/>
    <col min="5642" max="5642" width="12.44140625" customWidth="1"/>
    <col min="5643" max="5643" width="8.5546875" customWidth="1"/>
    <col min="5644" max="5644" width="22.6640625" customWidth="1"/>
    <col min="5645" max="5645" width="10.88671875" customWidth="1"/>
    <col min="5646" max="5651" width="10.88671875" bestFit="1" customWidth="1"/>
    <col min="5889" max="5889" width="12.44140625" customWidth="1"/>
    <col min="5890" max="5890" width="21.109375" customWidth="1"/>
    <col min="5891" max="5891" width="9.5546875" customWidth="1"/>
    <col min="5892" max="5892" width="9.5546875" bestFit="1" customWidth="1"/>
    <col min="5893" max="5893" width="9.33203125" customWidth="1"/>
    <col min="5894" max="5894" width="9" bestFit="1" customWidth="1"/>
    <col min="5895" max="5895" width="9.5546875" bestFit="1" customWidth="1"/>
    <col min="5896" max="5896" width="13" customWidth="1"/>
    <col min="5897" max="5897" width="11.88671875" customWidth="1"/>
    <col min="5898" max="5898" width="12.44140625" customWidth="1"/>
    <col min="5899" max="5899" width="8.5546875" customWidth="1"/>
    <col min="5900" max="5900" width="22.6640625" customWidth="1"/>
    <col min="5901" max="5901" width="10.88671875" customWidth="1"/>
    <col min="5902" max="5907" width="10.88671875" bestFit="1" customWidth="1"/>
    <col min="6145" max="6145" width="12.44140625" customWidth="1"/>
    <col min="6146" max="6146" width="21.109375" customWidth="1"/>
    <col min="6147" max="6147" width="9.5546875" customWidth="1"/>
    <col min="6148" max="6148" width="9.5546875" bestFit="1" customWidth="1"/>
    <col min="6149" max="6149" width="9.33203125" customWidth="1"/>
    <col min="6150" max="6150" width="9" bestFit="1" customWidth="1"/>
    <col min="6151" max="6151" width="9.5546875" bestFit="1" customWidth="1"/>
    <col min="6152" max="6152" width="13" customWidth="1"/>
    <col min="6153" max="6153" width="11.88671875" customWidth="1"/>
    <col min="6154" max="6154" width="12.44140625" customWidth="1"/>
    <col min="6155" max="6155" width="8.5546875" customWidth="1"/>
    <col min="6156" max="6156" width="22.6640625" customWidth="1"/>
    <col min="6157" max="6157" width="10.88671875" customWidth="1"/>
    <col min="6158" max="6163" width="10.88671875" bestFit="1" customWidth="1"/>
    <col min="6401" max="6401" width="12.44140625" customWidth="1"/>
    <col min="6402" max="6402" width="21.109375" customWidth="1"/>
    <col min="6403" max="6403" width="9.5546875" customWidth="1"/>
    <col min="6404" max="6404" width="9.5546875" bestFit="1" customWidth="1"/>
    <col min="6405" max="6405" width="9.33203125" customWidth="1"/>
    <col min="6406" max="6406" width="9" bestFit="1" customWidth="1"/>
    <col min="6407" max="6407" width="9.5546875" bestFit="1" customWidth="1"/>
    <col min="6408" max="6408" width="13" customWidth="1"/>
    <col min="6409" max="6409" width="11.88671875" customWidth="1"/>
    <col min="6410" max="6410" width="12.44140625" customWidth="1"/>
    <col min="6411" max="6411" width="8.5546875" customWidth="1"/>
    <col min="6412" max="6412" width="22.6640625" customWidth="1"/>
    <col min="6413" max="6413" width="10.88671875" customWidth="1"/>
    <col min="6414" max="6419" width="10.88671875" bestFit="1" customWidth="1"/>
    <col min="6657" max="6657" width="12.44140625" customWidth="1"/>
    <col min="6658" max="6658" width="21.109375" customWidth="1"/>
    <col min="6659" max="6659" width="9.5546875" customWidth="1"/>
    <col min="6660" max="6660" width="9.5546875" bestFit="1" customWidth="1"/>
    <col min="6661" max="6661" width="9.33203125" customWidth="1"/>
    <col min="6662" max="6662" width="9" bestFit="1" customWidth="1"/>
    <col min="6663" max="6663" width="9.5546875" bestFit="1" customWidth="1"/>
    <col min="6664" max="6664" width="13" customWidth="1"/>
    <col min="6665" max="6665" width="11.88671875" customWidth="1"/>
    <col min="6666" max="6666" width="12.44140625" customWidth="1"/>
    <col min="6667" max="6667" width="8.5546875" customWidth="1"/>
    <col min="6668" max="6668" width="22.6640625" customWidth="1"/>
    <col min="6669" max="6669" width="10.88671875" customWidth="1"/>
    <col min="6670" max="6675" width="10.88671875" bestFit="1" customWidth="1"/>
    <col min="6913" max="6913" width="12.44140625" customWidth="1"/>
    <col min="6914" max="6914" width="21.109375" customWidth="1"/>
    <col min="6915" max="6915" width="9.5546875" customWidth="1"/>
    <col min="6916" max="6916" width="9.5546875" bestFit="1" customWidth="1"/>
    <col min="6917" max="6917" width="9.33203125" customWidth="1"/>
    <col min="6918" max="6918" width="9" bestFit="1" customWidth="1"/>
    <col min="6919" max="6919" width="9.5546875" bestFit="1" customWidth="1"/>
    <col min="6920" max="6920" width="13" customWidth="1"/>
    <col min="6921" max="6921" width="11.88671875" customWidth="1"/>
    <col min="6922" max="6922" width="12.44140625" customWidth="1"/>
    <col min="6923" max="6923" width="8.5546875" customWidth="1"/>
    <col min="6924" max="6924" width="22.6640625" customWidth="1"/>
    <col min="6925" max="6925" width="10.88671875" customWidth="1"/>
    <col min="6926" max="6931" width="10.88671875" bestFit="1" customWidth="1"/>
    <col min="7169" max="7169" width="12.44140625" customWidth="1"/>
    <col min="7170" max="7170" width="21.109375" customWidth="1"/>
    <col min="7171" max="7171" width="9.5546875" customWidth="1"/>
    <col min="7172" max="7172" width="9.5546875" bestFit="1" customWidth="1"/>
    <col min="7173" max="7173" width="9.33203125" customWidth="1"/>
    <col min="7174" max="7174" width="9" bestFit="1" customWidth="1"/>
    <col min="7175" max="7175" width="9.5546875" bestFit="1" customWidth="1"/>
    <col min="7176" max="7176" width="13" customWidth="1"/>
    <col min="7177" max="7177" width="11.88671875" customWidth="1"/>
    <col min="7178" max="7178" width="12.44140625" customWidth="1"/>
    <col min="7179" max="7179" width="8.5546875" customWidth="1"/>
    <col min="7180" max="7180" width="22.6640625" customWidth="1"/>
    <col min="7181" max="7181" width="10.88671875" customWidth="1"/>
    <col min="7182" max="7187" width="10.88671875" bestFit="1" customWidth="1"/>
    <col min="7425" max="7425" width="12.44140625" customWidth="1"/>
    <col min="7426" max="7426" width="21.109375" customWidth="1"/>
    <col min="7427" max="7427" width="9.5546875" customWidth="1"/>
    <col min="7428" max="7428" width="9.5546875" bestFit="1" customWidth="1"/>
    <col min="7429" max="7429" width="9.33203125" customWidth="1"/>
    <col min="7430" max="7430" width="9" bestFit="1" customWidth="1"/>
    <col min="7431" max="7431" width="9.5546875" bestFit="1" customWidth="1"/>
    <col min="7432" max="7432" width="13" customWidth="1"/>
    <col min="7433" max="7433" width="11.88671875" customWidth="1"/>
    <col min="7434" max="7434" width="12.44140625" customWidth="1"/>
    <col min="7435" max="7435" width="8.5546875" customWidth="1"/>
    <col min="7436" max="7436" width="22.6640625" customWidth="1"/>
    <col min="7437" max="7437" width="10.88671875" customWidth="1"/>
    <col min="7438" max="7443" width="10.88671875" bestFit="1" customWidth="1"/>
    <col min="7681" max="7681" width="12.44140625" customWidth="1"/>
    <col min="7682" max="7682" width="21.109375" customWidth="1"/>
    <col min="7683" max="7683" width="9.5546875" customWidth="1"/>
    <col min="7684" max="7684" width="9.5546875" bestFit="1" customWidth="1"/>
    <col min="7685" max="7685" width="9.33203125" customWidth="1"/>
    <col min="7686" max="7686" width="9" bestFit="1" customWidth="1"/>
    <col min="7687" max="7687" width="9.5546875" bestFit="1" customWidth="1"/>
    <col min="7688" max="7688" width="13" customWidth="1"/>
    <col min="7689" max="7689" width="11.88671875" customWidth="1"/>
    <col min="7690" max="7690" width="12.44140625" customWidth="1"/>
    <col min="7691" max="7691" width="8.5546875" customWidth="1"/>
    <col min="7692" max="7692" width="22.6640625" customWidth="1"/>
    <col min="7693" max="7693" width="10.88671875" customWidth="1"/>
    <col min="7694" max="7699" width="10.88671875" bestFit="1" customWidth="1"/>
    <col min="7937" max="7937" width="12.44140625" customWidth="1"/>
    <col min="7938" max="7938" width="21.109375" customWidth="1"/>
    <col min="7939" max="7939" width="9.5546875" customWidth="1"/>
    <col min="7940" max="7940" width="9.5546875" bestFit="1" customWidth="1"/>
    <col min="7941" max="7941" width="9.33203125" customWidth="1"/>
    <col min="7942" max="7942" width="9" bestFit="1" customWidth="1"/>
    <col min="7943" max="7943" width="9.5546875" bestFit="1" customWidth="1"/>
    <col min="7944" max="7944" width="13" customWidth="1"/>
    <col min="7945" max="7945" width="11.88671875" customWidth="1"/>
    <col min="7946" max="7946" width="12.44140625" customWidth="1"/>
    <col min="7947" max="7947" width="8.5546875" customWidth="1"/>
    <col min="7948" max="7948" width="22.6640625" customWidth="1"/>
    <col min="7949" max="7949" width="10.88671875" customWidth="1"/>
    <col min="7950" max="7955" width="10.88671875" bestFit="1" customWidth="1"/>
    <col min="8193" max="8193" width="12.44140625" customWidth="1"/>
    <col min="8194" max="8194" width="21.109375" customWidth="1"/>
    <col min="8195" max="8195" width="9.5546875" customWidth="1"/>
    <col min="8196" max="8196" width="9.5546875" bestFit="1" customWidth="1"/>
    <col min="8197" max="8197" width="9.33203125" customWidth="1"/>
    <col min="8198" max="8198" width="9" bestFit="1" customWidth="1"/>
    <col min="8199" max="8199" width="9.5546875" bestFit="1" customWidth="1"/>
    <col min="8200" max="8200" width="13" customWidth="1"/>
    <col min="8201" max="8201" width="11.88671875" customWidth="1"/>
    <col min="8202" max="8202" width="12.44140625" customWidth="1"/>
    <col min="8203" max="8203" width="8.5546875" customWidth="1"/>
    <col min="8204" max="8204" width="22.6640625" customWidth="1"/>
    <col min="8205" max="8205" width="10.88671875" customWidth="1"/>
    <col min="8206" max="8211" width="10.88671875" bestFit="1" customWidth="1"/>
    <col min="8449" max="8449" width="12.44140625" customWidth="1"/>
    <col min="8450" max="8450" width="21.109375" customWidth="1"/>
    <col min="8451" max="8451" width="9.5546875" customWidth="1"/>
    <col min="8452" max="8452" width="9.5546875" bestFit="1" customWidth="1"/>
    <col min="8453" max="8453" width="9.33203125" customWidth="1"/>
    <col min="8454" max="8454" width="9" bestFit="1" customWidth="1"/>
    <col min="8455" max="8455" width="9.5546875" bestFit="1" customWidth="1"/>
    <col min="8456" max="8456" width="13" customWidth="1"/>
    <col min="8457" max="8457" width="11.88671875" customWidth="1"/>
    <col min="8458" max="8458" width="12.44140625" customWidth="1"/>
    <col min="8459" max="8459" width="8.5546875" customWidth="1"/>
    <col min="8460" max="8460" width="22.6640625" customWidth="1"/>
    <col min="8461" max="8461" width="10.88671875" customWidth="1"/>
    <col min="8462" max="8467" width="10.88671875" bestFit="1" customWidth="1"/>
    <col min="8705" max="8705" width="12.44140625" customWidth="1"/>
    <col min="8706" max="8706" width="21.109375" customWidth="1"/>
    <col min="8707" max="8707" width="9.5546875" customWidth="1"/>
    <col min="8708" max="8708" width="9.5546875" bestFit="1" customWidth="1"/>
    <col min="8709" max="8709" width="9.33203125" customWidth="1"/>
    <col min="8710" max="8710" width="9" bestFit="1" customWidth="1"/>
    <col min="8711" max="8711" width="9.5546875" bestFit="1" customWidth="1"/>
    <col min="8712" max="8712" width="13" customWidth="1"/>
    <col min="8713" max="8713" width="11.88671875" customWidth="1"/>
    <col min="8714" max="8714" width="12.44140625" customWidth="1"/>
    <col min="8715" max="8715" width="8.5546875" customWidth="1"/>
    <col min="8716" max="8716" width="22.6640625" customWidth="1"/>
    <col min="8717" max="8717" width="10.88671875" customWidth="1"/>
    <col min="8718" max="8723" width="10.88671875" bestFit="1" customWidth="1"/>
    <col min="8961" max="8961" width="12.44140625" customWidth="1"/>
    <col min="8962" max="8962" width="21.109375" customWidth="1"/>
    <col min="8963" max="8963" width="9.5546875" customWidth="1"/>
    <col min="8964" max="8964" width="9.5546875" bestFit="1" customWidth="1"/>
    <col min="8965" max="8965" width="9.33203125" customWidth="1"/>
    <col min="8966" max="8966" width="9" bestFit="1" customWidth="1"/>
    <col min="8967" max="8967" width="9.5546875" bestFit="1" customWidth="1"/>
    <col min="8968" max="8968" width="13" customWidth="1"/>
    <col min="8969" max="8969" width="11.88671875" customWidth="1"/>
    <col min="8970" max="8970" width="12.44140625" customWidth="1"/>
    <col min="8971" max="8971" width="8.5546875" customWidth="1"/>
    <col min="8972" max="8972" width="22.6640625" customWidth="1"/>
    <col min="8973" max="8973" width="10.88671875" customWidth="1"/>
    <col min="8974" max="8979" width="10.88671875" bestFit="1" customWidth="1"/>
    <col min="9217" max="9217" width="12.44140625" customWidth="1"/>
    <col min="9218" max="9218" width="21.109375" customWidth="1"/>
    <col min="9219" max="9219" width="9.5546875" customWidth="1"/>
    <col min="9220" max="9220" width="9.5546875" bestFit="1" customWidth="1"/>
    <col min="9221" max="9221" width="9.33203125" customWidth="1"/>
    <col min="9222" max="9222" width="9" bestFit="1" customWidth="1"/>
    <col min="9223" max="9223" width="9.5546875" bestFit="1" customWidth="1"/>
    <col min="9224" max="9224" width="13" customWidth="1"/>
    <col min="9225" max="9225" width="11.88671875" customWidth="1"/>
    <col min="9226" max="9226" width="12.44140625" customWidth="1"/>
    <col min="9227" max="9227" width="8.5546875" customWidth="1"/>
    <col min="9228" max="9228" width="22.6640625" customWidth="1"/>
    <col min="9229" max="9229" width="10.88671875" customWidth="1"/>
    <col min="9230" max="9235" width="10.88671875" bestFit="1" customWidth="1"/>
    <col min="9473" max="9473" width="12.44140625" customWidth="1"/>
    <col min="9474" max="9474" width="21.109375" customWidth="1"/>
    <col min="9475" max="9475" width="9.5546875" customWidth="1"/>
    <col min="9476" max="9476" width="9.5546875" bestFit="1" customWidth="1"/>
    <col min="9477" max="9477" width="9.33203125" customWidth="1"/>
    <col min="9478" max="9478" width="9" bestFit="1" customWidth="1"/>
    <col min="9479" max="9479" width="9.5546875" bestFit="1" customWidth="1"/>
    <col min="9480" max="9480" width="13" customWidth="1"/>
    <col min="9481" max="9481" width="11.88671875" customWidth="1"/>
    <col min="9482" max="9482" width="12.44140625" customWidth="1"/>
    <col min="9483" max="9483" width="8.5546875" customWidth="1"/>
    <col min="9484" max="9484" width="22.6640625" customWidth="1"/>
    <col min="9485" max="9485" width="10.88671875" customWidth="1"/>
    <col min="9486" max="9491" width="10.88671875" bestFit="1" customWidth="1"/>
    <col min="9729" max="9729" width="12.44140625" customWidth="1"/>
    <col min="9730" max="9730" width="21.109375" customWidth="1"/>
    <col min="9731" max="9731" width="9.5546875" customWidth="1"/>
    <col min="9732" max="9732" width="9.5546875" bestFit="1" customWidth="1"/>
    <col min="9733" max="9733" width="9.33203125" customWidth="1"/>
    <col min="9734" max="9734" width="9" bestFit="1" customWidth="1"/>
    <col min="9735" max="9735" width="9.5546875" bestFit="1" customWidth="1"/>
    <col min="9736" max="9736" width="13" customWidth="1"/>
    <col min="9737" max="9737" width="11.88671875" customWidth="1"/>
    <col min="9738" max="9738" width="12.44140625" customWidth="1"/>
    <col min="9739" max="9739" width="8.5546875" customWidth="1"/>
    <col min="9740" max="9740" width="22.6640625" customWidth="1"/>
    <col min="9741" max="9741" width="10.88671875" customWidth="1"/>
    <col min="9742" max="9747" width="10.88671875" bestFit="1" customWidth="1"/>
    <col min="9985" max="9985" width="12.44140625" customWidth="1"/>
    <col min="9986" max="9986" width="21.109375" customWidth="1"/>
    <col min="9987" max="9987" width="9.5546875" customWidth="1"/>
    <col min="9988" max="9988" width="9.5546875" bestFit="1" customWidth="1"/>
    <col min="9989" max="9989" width="9.33203125" customWidth="1"/>
    <col min="9990" max="9990" width="9" bestFit="1" customWidth="1"/>
    <col min="9991" max="9991" width="9.5546875" bestFit="1" customWidth="1"/>
    <col min="9992" max="9992" width="13" customWidth="1"/>
    <col min="9993" max="9993" width="11.88671875" customWidth="1"/>
    <col min="9994" max="9994" width="12.44140625" customWidth="1"/>
    <col min="9995" max="9995" width="8.5546875" customWidth="1"/>
    <col min="9996" max="9996" width="22.6640625" customWidth="1"/>
    <col min="9997" max="9997" width="10.88671875" customWidth="1"/>
    <col min="9998" max="10003" width="10.88671875" bestFit="1" customWidth="1"/>
    <col min="10241" max="10241" width="12.44140625" customWidth="1"/>
    <col min="10242" max="10242" width="21.109375" customWidth="1"/>
    <col min="10243" max="10243" width="9.5546875" customWidth="1"/>
    <col min="10244" max="10244" width="9.5546875" bestFit="1" customWidth="1"/>
    <col min="10245" max="10245" width="9.33203125" customWidth="1"/>
    <col min="10246" max="10246" width="9" bestFit="1" customWidth="1"/>
    <col min="10247" max="10247" width="9.5546875" bestFit="1" customWidth="1"/>
    <col min="10248" max="10248" width="13" customWidth="1"/>
    <col min="10249" max="10249" width="11.88671875" customWidth="1"/>
    <col min="10250" max="10250" width="12.44140625" customWidth="1"/>
    <col min="10251" max="10251" width="8.5546875" customWidth="1"/>
    <col min="10252" max="10252" width="22.6640625" customWidth="1"/>
    <col min="10253" max="10253" width="10.88671875" customWidth="1"/>
    <col min="10254" max="10259" width="10.88671875" bestFit="1" customWidth="1"/>
    <col min="10497" max="10497" width="12.44140625" customWidth="1"/>
    <col min="10498" max="10498" width="21.109375" customWidth="1"/>
    <col min="10499" max="10499" width="9.5546875" customWidth="1"/>
    <col min="10500" max="10500" width="9.5546875" bestFit="1" customWidth="1"/>
    <col min="10501" max="10501" width="9.33203125" customWidth="1"/>
    <col min="10502" max="10502" width="9" bestFit="1" customWidth="1"/>
    <col min="10503" max="10503" width="9.5546875" bestFit="1" customWidth="1"/>
    <col min="10504" max="10504" width="13" customWidth="1"/>
    <col min="10505" max="10505" width="11.88671875" customWidth="1"/>
    <col min="10506" max="10506" width="12.44140625" customWidth="1"/>
    <col min="10507" max="10507" width="8.5546875" customWidth="1"/>
    <col min="10508" max="10508" width="22.6640625" customWidth="1"/>
    <col min="10509" max="10509" width="10.88671875" customWidth="1"/>
    <col min="10510" max="10515" width="10.88671875" bestFit="1" customWidth="1"/>
    <col min="10753" max="10753" width="12.44140625" customWidth="1"/>
    <col min="10754" max="10754" width="21.109375" customWidth="1"/>
    <col min="10755" max="10755" width="9.5546875" customWidth="1"/>
    <col min="10756" max="10756" width="9.5546875" bestFit="1" customWidth="1"/>
    <col min="10757" max="10757" width="9.33203125" customWidth="1"/>
    <col min="10758" max="10758" width="9" bestFit="1" customWidth="1"/>
    <col min="10759" max="10759" width="9.5546875" bestFit="1" customWidth="1"/>
    <col min="10760" max="10760" width="13" customWidth="1"/>
    <col min="10761" max="10761" width="11.88671875" customWidth="1"/>
    <col min="10762" max="10762" width="12.44140625" customWidth="1"/>
    <col min="10763" max="10763" width="8.5546875" customWidth="1"/>
    <col min="10764" max="10764" width="22.6640625" customWidth="1"/>
    <col min="10765" max="10765" width="10.88671875" customWidth="1"/>
    <col min="10766" max="10771" width="10.88671875" bestFit="1" customWidth="1"/>
    <col min="11009" max="11009" width="12.44140625" customWidth="1"/>
    <col min="11010" max="11010" width="21.109375" customWidth="1"/>
    <col min="11011" max="11011" width="9.5546875" customWidth="1"/>
    <col min="11012" max="11012" width="9.5546875" bestFit="1" customWidth="1"/>
    <col min="11013" max="11013" width="9.33203125" customWidth="1"/>
    <col min="11014" max="11014" width="9" bestFit="1" customWidth="1"/>
    <col min="11015" max="11015" width="9.5546875" bestFit="1" customWidth="1"/>
    <col min="11016" max="11016" width="13" customWidth="1"/>
    <col min="11017" max="11017" width="11.88671875" customWidth="1"/>
    <col min="11018" max="11018" width="12.44140625" customWidth="1"/>
    <col min="11019" max="11019" width="8.5546875" customWidth="1"/>
    <col min="11020" max="11020" width="22.6640625" customWidth="1"/>
    <col min="11021" max="11021" width="10.88671875" customWidth="1"/>
    <col min="11022" max="11027" width="10.88671875" bestFit="1" customWidth="1"/>
    <col min="11265" max="11265" width="12.44140625" customWidth="1"/>
    <col min="11266" max="11266" width="21.109375" customWidth="1"/>
    <col min="11267" max="11267" width="9.5546875" customWidth="1"/>
    <col min="11268" max="11268" width="9.5546875" bestFit="1" customWidth="1"/>
    <col min="11269" max="11269" width="9.33203125" customWidth="1"/>
    <col min="11270" max="11270" width="9" bestFit="1" customWidth="1"/>
    <col min="11271" max="11271" width="9.5546875" bestFit="1" customWidth="1"/>
    <col min="11272" max="11272" width="13" customWidth="1"/>
    <col min="11273" max="11273" width="11.88671875" customWidth="1"/>
    <col min="11274" max="11274" width="12.44140625" customWidth="1"/>
    <col min="11275" max="11275" width="8.5546875" customWidth="1"/>
    <col min="11276" max="11276" width="22.6640625" customWidth="1"/>
    <col min="11277" max="11277" width="10.88671875" customWidth="1"/>
    <col min="11278" max="11283" width="10.88671875" bestFit="1" customWidth="1"/>
    <col min="11521" max="11521" width="12.44140625" customWidth="1"/>
    <col min="11522" max="11522" width="21.109375" customWidth="1"/>
    <col min="11523" max="11523" width="9.5546875" customWidth="1"/>
    <col min="11524" max="11524" width="9.5546875" bestFit="1" customWidth="1"/>
    <col min="11525" max="11525" width="9.33203125" customWidth="1"/>
    <col min="11526" max="11526" width="9" bestFit="1" customWidth="1"/>
    <col min="11527" max="11527" width="9.5546875" bestFit="1" customWidth="1"/>
    <col min="11528" max="11528" width="13" customWidth="1"/>
    <col min="11529" max="11529" width="11.88671875" customWidth="1"/>
    <col min="11530" max="11530" width="12.44140625" customWidth="1"/>
    <col min="11531" max="11531" width="8.5546875" customWidth="1"/>
    <col min="11532" max="11532" width="22.6640625" customWidth="1"/>
    <col min="11533" max="11533" width="10.88671875" customWidth="1"/>
    <col min="11534" max="11539" width="10.88671875" bestFit="1" customWidth="1"/>
    <col min="11777" max="11777" width="12.44140625" customWidth="1"/>
    <col min="11778" max="11778" width="21.109375" customWidth="1"/>
    <col min="11779" max="11779" width="9.5546875" customWidth="1"/>
    <col min="11780" max="11780" width="9.5546875" bestFit="1" customWidth="1"/>
    <col min="11781" max="11781" width="9.33203125" customWidth="1"/>
    <col min="11782" max="11782" width="9" bestFit="1" customWidth="1"/>
    <col min="11783" max="11783" width="9.5546875" bestFit="1" customWidth="1"/>
    <col min="11784" max="11784" width="13" customWidth="1"/>
    <col min="11785" max="11785" width="11.88671875" customWidth="1"/>
    <col min="11786" max="11786" width="12.44140625" customWidth="1"/>
    <col min="11787" max="11787" width="8.5546875" customWidth="1"/>
    <col min="11788" max="11788" width="22.6640625" customWidth="1"/>
    <col min="11789" max="11789" width="10.88671875" customWidth="1"/>
    <col min="11790" max="11795" width="10.88671875" bestFit="1" customWidth="1"/>
    <col min="12033" max="12033" width="12.44140625" customWidth="1"/>
    <col min="12034" max="12034" width="21.109375" customWidth="1"/>
    <col min="12035" max="12035" width="9.5546875" customWidth="1"/>
    <col min="12036" max="12036" width="9.5546875" bestFit="1" customWidth="1"/>
    <col min="12037" max="12037" width="9.33203125" customWidth="1"/>
    <col min="12038" max="12038" width="9" bestFit="1" customWidth="1"/>
    <col min="12039" max="12039" width="9.5546875" bestFit="1" customWidth="1"/>
    <col min="12040" max="12040" width="13" customWidth="1"/>
    <col min="12041" max="12041" width="11.88671875" customWidth="1"/>
    <col min="12042" max="12042" width="12.44140625" customWidth="1"/>
    <col min="12043" max="12043" width="8.5546875" customWidth="1"/>
    <col min="12044" max="12044" width="22.6640625" customWidth="1"/>
    <col min="12045" max="12045" width="10.88671875" customWidth="1"/>
    <col min="12046" max="12051" width="10.88671875" bestFit="1" customWidth="1"/>
    <col min="12289" max="12289" width="12.44140625" customWidth="1"/>
    <col min="12290" max="12290" width="21.109375" customWidth="1"/>
    <col min="12291" max="12291" width="9.5546875" customWidth="1"/>
    <col min="12292" max="12292" width="9.5546875" bestFit="1" customWidth="1"/>
    <col min="12293" max="12293" width="9.33203125" customWidth="1"/>
    <col min="12294" max="12294" width="9" bestFit="1" customWidth="1"/>
    <col min="12295" max="12295" width="9.5546875" bestFit="1" customWidth="1"/>
    <col min="12296" max="12296" width="13" customWidth="1"/>
    <col min="12297" max="12297" width="11.88671875" customWidth="1"/>
    <col min="12298" max="12298" width="12.44140625" customWidth="1"/>
    <col min="12299" max="12299" width="8.5546875" customWidth="1"/>
    <col min="12300" max="12300" width="22.6640625" customWidth="1"/>
    <col min="12301" max="12301" width="10.88671875" customWidth="1"/>
    <col min="12302" max="12307" width="10.88671875" bestFit="1" customWidth="1"/>
    <col min="12545" max="12545" width="12.44140625" customWidth="1"/>
    <col min="12546" max="12546" width="21.109375" customWidth="1"/>
    <col min="12547" max="12547" width="9.5546875" customWidth="1"/>
    <col min="12548" max="12548" width="9.5546875" bestFit="1" customWidth="1"/>
    <col min="12549" max="12549" width="9.33203125" customWidth="1"/>
    <col min="12550" max="12550" width="9" bestFit="1" customWidth="1"/>
    <col min="12551" max="12551" width="9.5546875" bestFit="1" customWidth="1"/>
    <col min="12552" max="12552" width="13" customWidth="1"/>
    <col min="12553" max="12553" width="11.88671875" customWidth="1"/>
    <col min="12554" max="12554" width="12.44140625" customWidth="1"/>
    <col min="12555" max="12555" width="8.5546875" customWidth="1"/>
    <col min="12556" max="12556" width="22.6640625" customWidth="1"/>
    <col min="12557" max="12557" width="10.88671875" customWidth="1"/>
    <col min="12558" max="12563" width="10.88671875" bestFit="1" customWidth="1"/>
    <col min="12801" max="12801" width="12.44140625" customWidth="1"/>
    <col min="12802" max="12802" width="21.109375" customWidth="1"/>
    <col min="12803" max="12803" width="9.5546875" customWidth="1"/>
    <col min="12804" max="12804" width="9.5546875" bestFit="1" customWidth="1"/>
    <col min="12805" max="12805" width="9.33203125" customWidth="1"/>
    <col min="12806" max="12806" width="9" bestFit="1" customWidth="1"/>
    <col min="12807" max="12807" width="9.5546875" bestFit="1" customWidth="1"/>
    <col min="12808" max="12808" width="13" customWidth="1"/>
    <col min="12809" max="12809" width="11.88671875" customWidth="1"/>
    <col min="12810" max="12810" width="12.44140625" customWidth="1"/>
    <col min="12811" max="12811" width="8.5546875" customWidth="1"/>
    <col min="12812" max="12812" width="22.6640625" customWidth="1"/>
    <col min="12813" max="12813" width="10.88671875" customWidth="1"/>
    <col min="12814" max="12819" width="10.88671875" bestFit="1" customWidth="1"/>
    <col min="13057" max="13057" width="12.44140625" customWidth="1"/>
    <col min="13058" max="13058" width="21.109375" customWidth="1"/>
    <col min="13059" max="13059" width="9.5546875" customWidth="1"/>
    <col min="13060" max="13060" width="9.5546875" bestFit="1" customWidth="1"/>
    <col min="13061" max="13061" width="9.33203125" customWidth="1"/>
    <col min="13062" max="13062" width="9" bestFit="1" customWidth="1"/>
    <col min="13063" max="13063" width="9.5546875" bestFit="1" customWidth="1"/>
    <col min="13064" max="13064" width="13" customWidth="1"/>
    <col min="13065" max="13065" width="11.88671875" customWidth="1"/>
    <col min="13066" max="13066" width="12.44140625" customWidth="1"/>
    <col min="13067" max="13067" width="8.5546875" customWidth="1"/>
    <col min="13068" max="13068" width="22.6640625" customWidth="1"/>
    <col min="13069" max="13069" width="10.88671875" customWidth="1"/>
    <col min="13070" max="13075" width="10.88671875" bestFit="1" customWidth="1"/>
    <col min="13313" max="13313" width="12.44140625" customWidth="1"/>
    <col min="13314" max="13314" width="21.109375" customWidth="1"/>
    <col min="13315" max="13315" width="9.5546875" customWidth="1"/>
    <col min="13316" max="13316" width="9.5546875" bestFit="1" customWidth="1"/>
    <col min="13317" max="13317" width="9.33203125" customWidth="1"/>
    <col min="13318" max="13318" width="9" bestFit="1" customWidth="1"/>
    <col min="13319" max="13319" width="9.5546875" bestFit="1" customWidth="1"/>
    <col min="13320" max="13320" width="13" customWidth="1"/>
    <col min="13321" max="13321" width="11.88671875" customWidth="1"/>
    <col min="13322" max="13322" width="12.44140625" customWidth="1"/>
    <col min="13323" max="13323" width="8.5546875" customWidth="1"/>
    <col min="13324" max="13324" width="22.6640625" customWidth="1"/>
    <col min="13325" max="13325" width="10.88671875" customWidth="1"/>
    <col min="13326" max="13331" width="10.88671875" bestFit="1" customWidth="1"/>
    <col min="13569" max="13569" width="12.44140625" customWidth="1"/>
    <col min="13570" max="13570" width="21.109375" customWidth="1"/>
    <col min="13571" max="13571" width="9.5546875" customWidth="1"/>
    <col min="13572" max="13572" width="9.5546875" bestFit="1" customWidth="1"/>
    <col min="13573" max="13573" width="9.33203125" customWidth="1"/>
    <col min="13574" max="13574" width="9" bestFit="1" customWidth="1"/>
    <col min="13575" max="13575" width="9.5546875" bestFit="1" customWidth="1"/>
    <col min="13576" max="13576" width="13" customWidth="1"/>
    <col min="13577" max="13577" width="11.88671875" customWidth="1"/>
    <col min="13578" max="13578" width="12.44140625" customWidth="1"/>
    <col min="13579" max="13579" width="8.5546875" customWidth="1"/>
    <col min="13580" max="13580" width="22.6640625" customWidth="1"/>
    <col min="13581" max="13581" width="10.88671875" customWidth="1"/>
    <col min="13582" max="13587" width="10.88671875" bestFit="1" customWidth="1"/>
    <col min="13825" max="13825" width="12.44140625" customWidth="1"/>
    <col min="13826" max="13826" width="21.109375" customWidth="1"/>
    <col min="13827" max="13827" width="9.5546875" customWidth="1"/>
    <col min="13828" max="13828" width="9.5546875" bestFit="1" customWidth="1"/>
    <col min="13829" max="13829" width="9.33203125" customWidth="1"/>
    <col min="13830" max="13830" width="9" bestFit="1" customWidth="1"/>
    <col min="13831" max="13831" width="9.5546875" bestFit="1" customWidth="1"/>
    <col min="13832" max="13832" width="13" customWidth="1"/>
    <col min="13833" max="13833" width="11.88671875" customWidth="1"/>
    <col min="13834" max="13834" width="12.44140625" customWidth="1"/>
    <col min="13835" max="13835" width="8.5546875" customWidth="1"/>
    <col min="13836" max="13836" width="22.6640625" customWidth="1"/>
    <col min="13837" max="13837" width="10.88671875" customWidth="1"/>
    <col min="13838" max="13843" width="10.88671875" bestFit="1" customWidth="1"/>
    <col min="14081" max="14081" width="12.44140625" customWidth="1"/>
    <col min="14082" max="14082" width="21.109375" customWidth="1"/>
    <col min="14083" max="14083" width="9.5546875" customWidth="1"/>
    <col min="14084" max="14084" width="9.5546875" bestFit="1" customWidth="1"/>
    <col min="14085" max="14085" width="9.33203125" customWidth="1"/>
    <col min="14086" max="14086" width="9" bestFit="1" customWidth="1"/>
    <col min="14087" max="14087" width="9.5546875" bestFit="1" customWidth="1"/>
    <col min="14088" max="14088" width="13" customWidth="1"/>
    <col min="14089" max="14089" width="11.88671875" customWidth="1"/>
    <col min="14090" max="14090" width="12.44140625" customWidth="1"/>
    <col min="14091" max="14091" width="8.5546875" customWidth="1"/>
    <col min="14092" max="14092" width="22.6640625" customWidth="1"/>
    <col min="14093" max="14093" width="10.88671875" customWidth="1"/>
    <col min="14094" max="14099" width="10.88671875" bestFit="1" customWidth="1"/>
    <col min="14337" max="14337" width="12.44140625" customWidth="1"/>
    <col min="14338" max="14338" width="21.109375" customWidth="1"/>
    <col min="14339" max="14339" width="9.5546875" customWidth="1"/>
    <col min="14340" max="14340" width="9.5546875" bestFit="1" customWidth="1"/>
    <col min="14341" max="14341" width="9.33203125" customWidth="1"/>
    <col min="14342" max="14342" width="9" bestFit="1" customWidth="1"/>
    <col min="14343" max="14343" width="9.5546875" bestFit="1" customWidth="1"/>
    <col min="14344" max="14344" width="13" customWidth="1"/>
    <col min="14345" max="14345" width="11.88671875" customWidth="1"/>
    <col min="14346" max="14346" width="12.44140625" customWidth="1"/>
    <col min="14347" max="14347" width="8.5546875" customWidth="1"/>
    <col min="14348" max="14348" width="22.6640625" customWidth="1"/>
    <col min="14349" max="14349" width="10.88671875" customWidth="1"/>
    <col min="14350" max="14355" width="10.88671875" bestFit="1" customWidth="1"/>
    <col min="14593" max="14593" width="12.44140625" customWidth="1"/>
    <col min="14594" max="14594" width="21.109375" customWidth="1"/>
    <col min="14595" max="14595" width="9.5546875" customWidth="1"/>
    <col min="14596" max="14596" width="9.5546875" bestFit="1" customWidth="1"/>
    <col min="14597" max="14597" width="9.33203125" customWidth="1"/>
    <col min="14598" max="14598" width="9" bestFit="1" customWidth="1"/>
    <col min="14599" max="14599" width="9.5546875" bestFit="1" customWidth="1"/>
    <col min="14600" max="14600" width="13" customWidth="1"/>
    <col min="14601" max="14601" width="11.88671875" customWidth="1"/>
    <col min="14602" max="14602" width="12.44140625" customWidth="1"/>
    <col min="14603" max="14603" width="8.5546875" customWidth="1"/>
    <col min="14604" max="14604" width="22.6640625" customWidth="1"/>
    <col min="14605" max="14605" width="10.88671875" customWidth="1"/>
    <col min="14606" max="14611" width="10.88671875" bestFit="1" customWidth="1"/>
    <col min="14849" max="14849" width="12.44140625" customWidth="1"/>
    <col min="14850" max="14850" width="21.109375" customWidth="1"/>
    <col min="14851" max="14851" width="9.5546875" customWidth="1"/>
    <col min="14852" max="14852" width="9.5546875" bestFit="1" customWidth="1"/>
    <col min="14853" max="14853" width="9.33203125" customWidth="1"/>
    <col min="14854" max="14854" width="9" bestFit="1" customWidth="1"/>
    <col min="14855" max="14855" width="9.5546875" bestFit="1" customWidth="1"/>
    <col min="14856" max="14856" width="13" customWidth="1"/>
    <col min="14857" max="14857" width="11.88671875" customWidth="1"/>
    <col min="14858" max="14858" width="12.44140625" customWidth="1"/>
    <col min="14859" max="14859" width="8.5546875" customWidth="1"/>
    <col min="14860" max="14860" width="22.6640625" customWidth="1"/>
    <col min="14861" max="14861" width="10.88671875" customWidth="1"/>
    <col min="14862" max="14867" width="10.88671875" bestFit="1" customWidth="1"/>
    <col min="15105" max="15105" width="12.44140625" customWidth="1"/>
    <col min="15106" max="15106" width="21.109375" customWidth="1"/>
    <col min="15107" max="15107" width="9.5546875" customWidth="1"/>
    <col min="15108" max="15108" width="9.5546875" bestFit="1" customWidth="1"/>
    <col min="15109" max="15109" width="9.33203125" customWidth="1"/>
    <col min="15110" max="15110" width="9" bestFit="1" customWidth="1"/>
    <col min="15111" max="15111" width="9.5546875" bestFit="1" customWidth="1"/>
    <col min="15112" max="15112" width="13" customWidth="1"/>
    <col min="15113" max="15113" width="11.88671875" customWidth="1"/>
    <col min="15114" max="15114" width="12.44140625" customWidth="1"/>
    <col min="15115" max="15115" width="8.5546875" customWidth="1"/>
    <col min="15116" max="15116" width="22.6640625" customWidth="1"/>
    <col min="15117" max="15117" width="10.88671875" customWidth="1"/>
    <col min="15118" max="15123" width="10.88671875" bestFit="1" customWidth="1"/>
    <col min="15361" max="15361" width="12.44140625" customWidth="1"/>
    <col min="15362" max="15362" width="21.109375" customWidth="1"/>
    <col min="15363" max="15363" width="9.5546875" customWidth="1"/>
    <col min="15364" max="15364" width="9.5546875" bestFit="1" customWidth="1"/>
    <col min="15365" max="15365" width="9.33203125" customWidth="1"/>
    <col min="15366" max="15366" width="9" bestFit="1" customWidth="1"/>
    <col min="15367" max="15367" width="9.5546875" bestFit="1" customWidth="1"/>
    <col min="15368" max="15368" width="13" customWidth="1"/>
    <col min="15369" max="15369" width="11.88671875" customWidth="1"/>
    <col min="15370" max="15370" width="12.44140625" customWidth="1"/>
    <col min="15371" max="15371" width="8.5546875" customWidth="1"/>
    <col min="15372" max="15372" width="22.6640625" customWidth="1"/>
    <col min="15373" max="15373" width="10.88671875" customWidth="1"/>
    <col min="15374" max="15379" width="10.88671875" bestFit="1" customWidth="1"/>
    <col min="15617" max="15617" width="12.44140625" customWidth="1"/>
    <col min="15618" max="15618" width="21.109375" customWidth="1"/>
    <col min="15619" max="15619" width="9.5546875" customWidth="1"/>
    <col min="15620" max="15620" width="9.5546875" bestFit="1" customWidth="1"/>
    <col min="15621" max="15621" width="9.33203125" customWidth="1"/>
    <col min="15622" max="15622" width="9" bestFit="1" customWidth="1"/>
    <col min="15623" max="15623" width="9.5546875" bestFit="1" customWidth="1"/>
    <col min="15624" max="15624" width="13" customWidth="1"/>
    <col min="15625" max="15625" width="11.88671875" customWidth="1"/>
    <col min="15626" max="15626" width="12.44140625" customWidth="1"/>
    <col min="15627" max="15627" width="8.5546875" customWidth="1"/>
    <col min="15628" max="15628" width="22.6640625" customWidth="1"/>
    <col min="15629" max="15629" width="10.88671875" customWidth="1"/>
    <col min="15630" max="15635" width="10.88671875" bestFit="1" customWidth="1"/>
    <col min="15873" max="15873" width="12.44140625" customWidth="1"/>
    <col min="15874" max="15874" width="21.109375" customWidth="1"/>
    <col min="15875" max="15875" width="9.5546875" customWidth="1"/>
    <col min="15876" max="15876" width="9.5546875" bestFit="1" customWidth="1"/>
    <col min="15877" max="15877" width="9.33203125" customWidth="1"/>
    <col min="15878" max="15878" width="9" bestFit="1" customWidth="1"/>
    <col min="15879" max="15879" width="9.5546875" bestFit="1" customWidth="1"/>
    <col min="15880" max="15880" width="13" customWidth="1"/>
    <col min="15881" max="15881" width="11.88671875" customWidth="1"/>
    <col min="15882" max="15882" width="12.44140625" customWidth="1"/>
    <col min="15883" max="15883" width="8.5546875" customWidth="1"/>
    <col min="15884" max="15884" width="22.6640625" customWidth="1"/>
    <col min="15885" max="15885" width="10.88671875" customWidth="1"/>
    <col min="15886" max="15891" width="10.88671875" bestFit="1" customWidth="1"/>
    <col min="16129" max="16129" width="12.44140625" customWidth="1"/>
    <col min="16130" max="16130" width="21.109375" customWidth="1"/>
    <col min="16131" max="16131" width="9.5546875" customWidth="1"/>
    <col min="16132" max="16132" width="9.5546875" bestFit="1" customWidth="1"/>
    <col min="16133" max="16133" width="9.33203125" customWidth="1"/>
    <col min="16134" max="16134" width="9" bestFit="1" customWidth="1"/>
    <col min="16135" max="16135" width="9.5546875" bestFit="1" customWidth="1"/>
    <col min="16136" max="16136" width="13" customWidth="1"/>
    <col min="16137" max="16137" width="11.88671875" customWidth="1"/>
    <col min="16138" max="16138" width="12.44140625" customWidth="1"/>
    <col min="16139" max="16139" width="8.5546875" customWidth="1"/>
    <col min="16140" max="16140" width="22.6640625" customWidth="1"/>
    <col min="16141" max="16141" width="10.88671875" customWidth="1"/>
    <col min="16142" max="16147" width="10.88671875" bestFit="1" customWidth="1"/>
  </cols>
  <sheetData>
    <row r="1" spans="1:20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5"/>
      <c r="J1" s="6"/>
      <c r="K1" s="6"/>
      <c r="M1" s="7" t="s">
        <v>2</v>
      </c>
      <c r="N1" s="7"/>
      <c r="O1" s="7"/>
      <c r="P1" s="7"/>
      <c r="Q1" s="7"/>
      <c r="R1" s="7"/>
      <c r="S1" s="7"/>
    </row>
    <row r="2" spans="1:20" ht="63.6" thickBot="1" x14ac:dyDescent="0.4">
      <c r="A2" s="8"/>
      <c r="B2" s="9"/>
      <c r="C2" s="10" t="s">
        <v>3</v>
      </c>
      <c r="D2" s="10" t="s">
        <v>4</v>
      </c>
      <c r="E2" s="10" t="s">
        <v>5</v>
      </c>
      <c r="F2" s="11" t="s">
        <v>6</v>
      </c>
      <c r="G2" s="10" t="s">
        <v>7</v>
      </c>
      <c r="H2" s="12" t="s">
        <v>8</v>
      </c>
      <c r="I2" s="13" t="s">
        <v>9</v>
      </c>
      <c r="J2" s="14" t="s">
        <v>10</v>
      </c>
      <c r="K2" s="1" t="s">
        <v>0</v>
      </c>
      <c r="L2" s="2"/>
      <c r="M2" s="10" t="s">
        <v>3</v>
      </c>
      <c r="N2" s="10" t="s">
        <v>4</v>
      </c>
      <c r="O2" s="10" t="s">
        <v>5</v>
      </c>
      <c r="P2" s="11" t="s">
        <v>6</v>
      </c>
      <c r="Q2" s="10" t="s">
        <v>7</v>
      </c>
      <c r="R2" s="12" t="s">
        <v>8</v>
      </c>
      <c r="S2" s="15" t="s">
        <v>9</v>
      </c>
      <c r="T2" s="14" t="s">
        <v>10</v>
      </c>
    </row>
    <row r="3" spans="1:20" ht="16.5" customHeight="1" thickBot="1" x14ac:dyDescent="0.35">
      <c r="A3" s="16" t="s">
        <v>11</v>
      </c>
      <c r="B3" s="17"/>
      <c r="C3" s="18">
        <v>961</v>
      </c>
      <c r="D3" s="18">
        <v>1699</v>
      </c>
      <c r="E3" s="18">
        <v>566</v>
      </c>
      <c r="F3" s="18">
        <v>439</v>
      </c>
      <c r="G3" s="18">
        <v>1920</v>
      </c>
      <c r="H3" s="19">
        <f t="shared" ref="H3:H32" si="0">C3+D3+E3+F3+G3</f>
        <v>5585</v>
      </c>
      <c r="I3" s="20">
        <v>2751</v>
      </c>
      <c r="J3" s="21">
        <f>H3-I3</f>
        <v>2834</v>
      </c>
      <c r="K3" s="8"/>
      <c r="L3" s="9"/>
      <c r="M3" s="22">
        <f t="shared" ref="M3:T3" si="1">C3/$H$3</f>
        <v>0.1720680393912265</v>
      </c>
      <c r="N3" s="22">
        <f t="shared" si="1"/>
        <v>0.30420769919427038</v>
      </c>
      <c r="O3" s="22">
        <f t="shared" si="1"/>
        <v>0.10134288272157566</v>
      </c>
      <c r="P3" s="22">
        <f t="shared" si="1"/>
        <v>7.8603401969561323E-2</v>
      </c>
      <c r="Q3" s="23">
        <f t="shared" si="1"/>
        <v>0.34377797672336619</v>
      </c>
      <c r="R3" s="24">
        <f t="shared" si="1"/>
        <v>1</v>
      </c>
      <c r="S3" s="25">
        <f t="shared" si="1"/>
        <v>0.49256938227394809</v>
      </c>
      <c r="T3" s="26">
        <f t="shared" si="1"/>
        <v>0.50743061772605191</v>
      </c>
    </row>
    <row r="4" spans="1:20" ht="16.8" thickBot="1" x14ac:dyDescent="0.35">
      <c r="A4" s="16" t="s">
        <v>12</v>
      </c>
      <c r="B4" s="17"/>
      <c r="C4" s="27">
        <v>449</v>
      </c>
      <c r="D4" s="28">
        <v>864</v>
      </c>
      <c r="E4" s="28">
        <v>249</v>
      </c>
      <c r="F4" s="28">
        <v>177</v>
      </c>
      <c r="G4" s="29">
        <v>1012</v>
      </c>
      <c r="H4" s="30">
        <f t="shared" si="0"/>
        <v>2751</v>
      </c>
      <c r="I4" s="31">
        <f>SUM(C4:G4)</f>
        <v>2751</v>
      </c>
      <c r="J4" s="21">
        <f t="shared" ref="J4:J55" si="2">H4-I4</f>
        <v>0</v>
      </c>
      <c r="K4" s="16" t="s">
        <v>12</v>
      </c>
      <c r="L4" s="17"/>
      <c r="M4" s="32">
        <f t="shared" ref="M4:R4" si="3">C4/C3</f>
        <v>0.4672216441207076</v>
      </c>
      <c r="N4" s="32">
        <f t="shared" si="3"/>
        <v>0.50853443201883464</v>
      </c>
      <c r="O4" s="32">
        <f t="shared" si="3"/>
        <v>0.43992932862190814</v>
      </c>
      <c r="P4" s="32">
        <f t="shared" si="3"/>
        <v>0.4031890660592255</v>
      </c>
      <c r="Q4" s="33">
        <f t="shared" si="3"/>
        <v>0.52708333333333335</v>
      </c>
      <c r="R4" s="34">
        <f t="shared" si="3"/>
        <v>0.49256938227394809</v>
      </c>
      <c r="S4" s="35">
        <f>I4/$H$4</f>
        <v>1</v>
      </c>
      <c r="T4" s="26">
        <f>J4/$H$3</f>
        <v>0</v>
      </c>
    </row>
    <row r="5" spans="1:20" ht="16.2" hidden="1" thickBot="1" x14ac:dyDescent="0.35">
      <c r="A5" s="36" t="s">
        <v>13</v>
      </c>
      <c r="B5" s="37" t="s">
        <v>14</v>
      </c>
      <c r="C5" s="38"/>
      <c r="D5" s="39"/>
      <c r="E5" s="40"/>
      <c r="F5" s="40"/>
      <c r="G5" s="41"/>
      <c r="H5" s="42">
        <f t="shared" si="0"/>
        <v>0</v>
      </c>
      <c r="I5" s="31">
        <f>SUM(C5:G5)</f>
        <v>0</v>
      </c>
      <c r="J5" s="43">
        <f t="shared" si="2"/>
        <v>0</v>
      </c>
      <c r="K5" s="44"/>
      <c r="L5" s="45"/>
      <c r="M5" s="46"/>
      <c r="N5" s="47"/>
      <c r="O5" s="48"/>
      <c r="P5" s="48"/>
      <c r="Q5" s="49"/>
      <c r="R5" s="50"/>
      <c r="S5" s="51"/>
      <c r="T5" s="26">
        <f>J5/$H$3</f>
        <v>0</v>
      </c>
    </row>
    <row r="6" spans="1:20" ht="18" customHeight="1" thickBot="1" x14ac:dyDescent="0.35">
      <c r="A6" s="16" t="s">
        <v>15</v>
      </c>
      <c r="B6" s="52"/>
      <c r="C6" s="27">
        <v>113</v>
      </c>
      <c r="D6" s="53">
        <v>142</v>
      </c>
      <c r="E6" s="53">
        <v>62</v>
      </c>
      <c r="F6" s="53">
        <v>50</v>
      </c>
      <c r="G6" s="54">
        <v>195</v>
      </c>
      <c r="H6" s="30">
        <f t="shared" si="0"/>
        <v>562</v>
      </c>
      <c r="I6" s="31">
        <v>223</v>
      </c>
      <c r="J6" s="21">
        <f t="shared" si="2"/>
        <v>339</v>
      </c>
      <c r="K6" s="16" t="s">
        <v>15</v>
      </c>
      <c r="L6" s="52"/>
      <c r="M6" s="55">
        <f>C6/C3</f>
        <v>0.11758584807492195</v>
      </c>
      <c r="N6" s="55">
        <f t="shared" ref="N6:S6" si="4">D6/D3</f>
        <v>8.3578575632725138E-2</v>
      </c>
      <c r="O6" s="55">
        <f t="shared" si="4"/>
        <v>0.10954063604240283</v>
      </c>
      <c r="P6" s="55">
        <f t="shared" si="4"/>
        <v>0.11389521640091116</v>
      </c>
      <c r="Q6" s="33">
        <f t="shared" si="4"/>
        <v>0.1015625</v>
      </c>
      <c r="R6" s="34">
        <f t="shared" si="4"/>
        <v>0.10062667860340196</v>
      </c>
      <c r="S6" s="35">
        <f t="shared" si="4"/>
        <v>8.1061432206470371E-2</v>
      </c>
      <c r="T6" s="26">
        <f>J6/$J$3</f>
        <v>0.11961891319689485</v>
      </c>
    </row>
    <row r="7" spans="1:20" ht="15.75" customHeight="1" thickBot="1" x14ac:dyDescent="0.35">
      <c r="A7" s="56" t="s">
        <v>16</v>
      </c>
      <c r="B7" s="37" t="s">
        <v>17</v>
      </c>
      <c r="C7" s="57">
        <v>154</v>
      </c>
      <c r="D7" s="57">
        <v>483</v>
      </c>
      <c r="E7" s="57">
        <v>148</v>
      </c>
      <c r="F7" s="57">
        <v>133</v>
      </c>
      <c r="G7" s="57">
        <v>440</v>
      </c>
      <c r="H7" s="50">
        <f t="shared" si="0"/>
        <v>1358</v>
      </c>
      <c r="I7" s="58">
        <v>619</v>
      </c>
      <c r="J7" s="59">
        <f t="shared" si="2"/>
        <v>739</v>
      </c>
      <c r="K7" s="56" t="s">
        <v>16</v>
      </c>
      <c r="L7" s="37" t="s">
        <v>17</v>
      </c>
      <c r="M7" s="60">
        <f>C7/C3</f>
        <v>0.16024973985431842</v>
      </c>
      <c r="N7" s="60">
        <f t="shared" ref="N7:S7" si="5">D7/D3</f>
        <v>0.2842848734549735</v>
      </c>
      <c r="O7" s="60">
        <f t="shared" si="5"/>
        <v>0.26148409893992935</v>
      </c>
      <c r="P7" s="60">
        <f t="shared" si="5"/>
        <v>0.30296127562642367</v>
      </c>
      <c r="Q7" s="61">
        <f t="shared" si="5"/>
        <v>0.22916666666666666</v>
      </c>
      <c r="R7" s="62">
        <f t="shared" si="5"/>
        <v>0.24315129811996419</v>
      </c>
      <c r="S7" s="63">
        <f t="shared" si="5"/>
        <v>0.22500908760450744</v>
      </c>
      <c r="T7" s="26">
        <f>J7/$J$3</f>
        <v>0.26076217360621029</v>
      </c>
    </row>
    <row r="8" spans="1:20" ht="16.2" thickBot="1" x14ac:dyDescent="0.35">
      <c r="A8" s="56"/>
      <c r="B8" s="37" t="s">
        <v>18</v>
      </c>
      <c r="C8" s="57">
        <v>325</v>
      </c>
      <c r="D8" s="64">
        <v>521</v>
      </c>
      <c r="E8" s="57">
        <v>182</v>
      </c>
      <c r="F8" s="57">
        <v>108</v>
      </c>
      <c r="G8" s="57">
        <v>576</v>
      </c>
      <c r="H8" s="65">
        <f t="shared" si="0"/>
        <v>1712</v>
      </c>
      <c r="I8" s="66">
        <v>952</v>
      </c>
      <c r="J8" s="67">
        <f t="shared" si="2"/>
        <v>760</v>
      </c>
      <c r="K8" s="56"/>
      <c r="L8" s="37" t="s">
        <v>18</v>
      </c>
      <c r="M8" s="60">
        <f t="shared" ref="M8:R8" si="6">C8/C3</f>
        <v>0.33818938605619148</v>
      </c>
      <c r="N8" s="60">
        <f t="shared" si="6"/>
        <v>0.30665097115950557</v>
      </c>
      <c r="O8" s="60">
        <f t="shared" si="6"/>
        <v>0.32155477031802121</v>
      </c>
      <c r="P8" s="60">
        <f t="shared" si="6"/>
        <v>0.24601366742596811</v>
      </c>
      <c r="Q8" s="60">
        <f t="shared" si="6"/>
        <v>0.3</v>
      </c>
      <c r="R8" s="68">
        <f t="shared" si="6"/>
        <v>0.3065353625783348</v>
      </c>
      <c r="S8" s="69">
        <f>I8/I3*100</f>
        <v>34.605597964376585</v>
      </c>
      <c r="T8" s="26">
        <f t="shared" ref="T8:T50" si="7">J8/$J$3</f>
        <v>0.26817219477769938</v>
      </c>
    </row>
    <row r="9" spans="1:20" ht="16.2" thickBot="1" x14ac:dyDescent="0.35">
      <c r="A9" s="56"/>
      <c r="B9" s="37" t="s">
        <v>19</v>
      </c>
      <c r="C9" s="57">
        <v>197</v>
      </c>
      <c r="D9" s="57">
        <v>298</v>
      </c>
      <c r="E9" s="57">
        <v>107</v>
      </c>
      <c r="F9" s="57">
        <v>71</v>
      </c>
      <c r="G9" s="57">
        <v>395</v>
      </c>
      <c r="H9" s="65">
        <f t="shared" si="0"/>
        <v>1068</v>
      </c>
      <c r="I9" s="66">
        <v>599</v>
      </c>
      <c r="J9" s="67">
        <f t="shared" si="2"/>
        <v>469</v>
      </c>
      <c r="K9" s="56"/>
      <c r="L9" s="37" t="s">
        <v>19</v>
      </c>
      <c r="M9" s="60">
        <f t="shared" ref="M9:R9" si="8">C9/C3</f>
        <v>0.20499479708636836</v>
      </c>
      <c r="N9" s="60">
        <f t="shared" si="8"/>
        <v>0.17539729252501471</v>
      </c>
      <c r="O9" s="60">
        <f t="shared" si="8"/>
        <v>0.18904593639575973</v>
      </c>
      <c r="P9" s="60">
        <f t="shared" si="8"/>
        <v>0.16173120728929385</v>
      </c>
      <c r="Q9" s="60">
        <f t="shared" si="8"/>
        <v>0.20572916666666666</v>
      </c>
      <c r="R9" s="68">
        <f t="shared" si="8"/>
        <v>0.19122649955237242</v>
      </c>
      <c r="S9" s="69">
        <f>I9/I3*100</f>
        <v>21.773900399854597</v>
      </c>
      <c r="T9" s="26">
        <f t="shared" si="7"/>
        <v>0.16549047282992238</v>
      </c>
    </row>
    <row r="10" spans="1:20" ht="16.2" thickBot="1" x14ac:dyDescent="0.35">
      <c r="A10" s="56"/>
      <c r="B10" s="37" t="s">
        <v>20</v>
      </c>
      <c r="C10" s="57">
        <v>158</v>
      </c>
      <c r="D10" s="57">
        <v>268</v>
      </c>
      <c r="E10" s="57">
        <v>81</v>
      </c>
      <c r="F10" s="57">
        <v>79</v>
      </c>
      <c r="G10" s="57">
        <v>320</v>
      </c>
      <c r="H10" s="65">
        <f t="shared" si="0"/>
        <v>906</v>
      </c>
      <c r="I10" s="66">
        <v>431</v>
      </c>
      <c r="J10" s="67">
        <f t="shared" si="2"/>
        <v>475</v>
      </c>
      <c r="K10" s="56"/>
      <c r="L10" s="37" t="s">
        <v>20</v>
      </c>
      <c r="M10" s="60">
        <f t="shared" ref="M10:R10" si="9">C10/C3</f>
        <v>0.16441207075962538</v>
      </c>
      <c r="N10" s="60">
        <f t="shared" si="9"/>
        <v>0.15773984696880519</v>
      </c>
      <c r="O10" s="60">
        <f t="shared" si="9"/>
        <v>0.14310954063604239</v>
      </c>
      <c r="P10" s="60">
        <f t="shared" si="9"/>
        <v>0.17995444191343962</v>
      </c>
      <c r="Q10" s="60">
        <f t="shared" si="9"/>
        <v>0.16666666666666666</v>
      </c>
      <c r="R10" s="68">
        <f t="shared" si="9"/>
        <v>0.1622202327663384</v>
      </c>
      <c r="S10" s="70">
        <f>I10/I3*100</f>
        <v>15.667030170846965</v>
      </c>
      <c r="T10" s="26">
        <f t="shared" si="7"/>
        <v>0.16760762173606211</v>
      </c>
    </row>
    <row r="11" spans="1:20" ht="16.2" thickBot="1" x14ac:dyDescent="0.35">
      <c r="A11" s="56"/>
      <c r="B11" s="37" t="s">
        <v>21</v>
      </c>
      <c r="C11" s="57">
        <v>93</v>
      </c>
      <c r="D11" s="57">
        <v>98</v>
      </c>
      <c r="E11" s="57">
        <v>32</v>
      </c>
      <c r="F11" s="57">
        <v>40</v>
      </c>
      <c r="G11" s="57">
        <v>148</v>
      </c>
      <c r="H11" s="65">
        <f t="shared" si="0"/>
        <v>411</v>
      </c>
      <c r="I11" s="66">
        <v>151</v>
      </c>
      <c r="J11" s="67">
        <f t="shared" si="2"/>
        <v>260</v>
      </c>
      <c r="K11" s="56"/>
      <c r="L11" s="37" t="s">
        <v>21</v>
      </c>
      <c r="M11" s="60">
        <f t="shared" ref="M11:R11" si="10">C11/C3</f>
        <v>9.6774193548387094E-2</v>
      </c>
      <c r="N11" s="60">
        <f t="shared" si="10"/>
        <v>5.7680988816951148E-2</v>
      </c>
      <c r="O11" s="60">
        <f t="shared" si="10"/>
        <v>5.6537102473498232E-2</v>
      </c>
      <c r="P11" s="60">
        <f t="shared" si="10"/>
        <v>9.1116173120728935E-2</v>
      </c>
      <c r="Q11" s="60">
        <f t="shared" si="10"/>
        <v>7.7083333333333337E-2</v>
      </c>
      <c r="R11" s="68">
        <f t="shared" si="10"/>
        <v>7.3589973142345569E-2</v>
      </c>
      <c r="S11" s="70">
        <f>I11/I3*100</f>
        <v>5.4889131225009091</v>
      </c>
      <c r="T11" s="26">
        <f t="shared" si="7"/>
        <v>9.1743119266055051E-2</v>
      </c>
    </row>
    <row r="12" spans="1:20" ht="15.75" customHeight="1" thickBot="1" x14ac:dyDescent="0.35">
      <c r="A12" s="56"/>
      <c r="B12" s="71" t="s">
        <v>22</v>
      </c>
      <c r="C12" s="72">
        <v>34</v>
      </c>
      <c r="D12" s="72">
        <v>31</v>
      </c>
      <c r="E12" s="72">
        <v>16</v>
      </c>
      <c r="F12" s="72">
        <v>8</v>
      </c>
      <c r="G12" s="72">
        <v>41</v>
      </c>
      <c r="H12" s="73">
        <f t="shared" si="0"/>
        <v>130</v>
      </c>
      <c r="I12" s="74">
        <v>0</v>
      </c>
      <c r="J12" s="67">
        <f t="shared" si="2"/>
        <v>130</v>
      </c>
      <c r="K12" s="56"/>
      <c r="L12" s="71" t="s">
        <v>22</v>
      </c>
      <c r="M12" s="75">
        <f t="shared" ref="M12:R12" si="11">C12/C3</f>
        <v>3.5379812695109258E-2</v>
      </c>
      <c r="N12" s="75">
        <f t="shared" si="11"/>
        <v>1.8246027074749854E-2</v>
      </c>
      <c r="O12" s="75">
        <f t="shared" si="11"/>
        <v>2.8268551236749116E-2</v>
      </c>
      <c r="P12" s="75">
        <f t="shared" si="11"/>
        <v>1.8223234624145785E-2</v>
      </c>
      <c r="Q12" s="75">
        <f t="shared" si="11"/>
        <v>2.1354166666666667E-2</v>
      </c>
      <c r="R12" s="76">
        <f t="shared" si="11"/>
        <v>2.3276633840644583E-2</v>
      </c>
      <c r="S12" s="77"/>
      <c r="T12" s="26">
        <f t="shared" si="7"/>
        <v>4.5871559633027525E-2</v>
      </c>
    </row>
    <row r="13" spans="1:20" ht="14.25" customHeight="1" thickBot="1" x14ac:dyDescent="0.35">
      <c r="A13" s="78" t="s">
        <v>23</v>
      </c>
      <c r="B13" s="37" t="s">
        <v>24</v>
      </c>
      <c r="C13" s="79">
        <v>179</v>
      </c>
      <c r="D13" s="80">
        <v>158</v>
      </c>
      <c r="E13" s="80">
        <v>65</v>
      </c>
      <c r="F13" s="80">
        <v>42</v>
      </c>
      <c r="G13" s="81">
        <v>239</v>
      </c>
      <c r="H13" s="82">
        <f t="shared" si="0"/>
        <v>683</v>
      </c>
      <c r="I13" s="83">
        <v>498</v>
      </c>
      <c r="J13" s="84">
        <f t="shared" si="2"/>
        <v>185</v>
      </c>
      <c r="K13" s="78" t="s">
        <v>23</v>
      </c>
      <c r="L13" s="37" t="s">
        <v>24</v>
      </c>
      <c r="M13" s="85">
        <f t="shared" ref="M13:R13" si="12">C13/C3</f>
        <v>0.186264308012487</v>
      </c>
      <c r="N13" s="85">
        <f t="shared" si="12"/>
        <v>9.2995879929370223E-2</v>
      </c>
      <c r="O13" s="85">
        <f t="shared" si="12"/>
        <v>0.11484098939929328</v>
      </c>
      <c r="P13" s="85">
        <f t="shared" si="12"/>
        <v>9.5671981776765377E-2</v>
      </c>
      <c r="Q13" s="85">
        <f t="shared" si="12"/>
        <v>0.12447916666666667</v>
      </c>
      <c r="R13" s="86">
        <f t="shared" si="12"/>
        <v>0.12229185317815577</v>
      </c>
      <c r="S13" s="87">
        <f>I13/I3*100</f>
        <v>18.102508178844058</v>
      </c>
      <c r="T13" s="26">
        <f t="shared" si="7"/>
        <v>6.5278757939308402E-2</v>
      </c>
    </row>
    <row r="14" spans="1:20" ht="16.5" customHeight="1" thickBot="1" x14ac:dyDescent="0.35">
      <c r="A14" s="56"/>
      <c r="B14" s="37" t="s">
        <v>25</v>
      </c>
      <c r="C14" s="88">
        <v>267</v>
      </c>
      <c r="D14" s="57">
        <v>428</v>
      </c>
      <c r="E14" s="57">
        <v>130</v>
      </c>
      <c r="F14" s="57">
        <v>106</v>
      </c>
      <c r="G14" s="89">
        <v>395</v>
      </c>
      <c r="H14" s="65">
        <f t="shared" si="0"/>
        <v>1326</v>
      </c>
      <c r="I14" s="66">
        <v>717</v>
      </c>
      <c r="J14" s="67">
        <f t="shared" si="2"/>
        <v>609</v>
      </c>
      <c r="K14" s="56"/>
      <c r="L14" s="37" t="s">
        <v>25</v>
      </c>
      <c r="M14" s="60">
        <f t="shared" ref="M14:R14" si="13">C14/C3</f>
        <v>0.2778355879292404</v>
      </c>
      <c r="N14" s="60">
        <f t="shared" si="13"/>
        <v>0.25191288993525601</v>
      </c>
      <c r="O14" s="60">
        <f t="shared" si="13"/>
        <v>0.22968197879858657</v>
      </c>
      <c r="P14" s="60">
        <f t="shared" si="13"/>
        <v>0.24145785876993167</v>
      </c>
      <c r="Q14" s="60">
        <f t="shared" si="13"/>
        <v>0.20572916666666666</v>
      </c>
      <c r="R14" s="68">
        <f t="shared" si="13"/>
        <v>0.23742166517457475</v>
      </c>
      <c r="S14" s="70">
        <f>I14/I3*100</f>
        <v>26.063249727371861</v>
      </c>
      <c r="T14" s="26">
        <f t="shared" si="7"/>
        <v>0.21489061397318279</v>
      </c>
    </row>
    <row r="15" spans="1:20" ht="14.25" customHeight="1" thickBot="1" x14ac:dyDescent="0.35">
      <c r="A15" s="56"/>
      <c r="B15" s="37" t="s">
        <v>26</v>
      </c>
      <c r="C15" s="88">
        <v>118</v>
      </c>
      <c r="D15" s="57">
        <v>207</v>
      </c>
      <c r="E15" s="57">
        <v>52</v>
      </c>
      <c r="F15" s="57">
        <v>35</v>
      </c>
      <c r="G15" s="89">
        <v>218</v>
      </c>
      <c r="H15" s="65">
        <f t="shared" si="0"/>
        <v>630</v>
      </c>
      <c r="I15" s="66">
        <v>398</v>
      </c>
      <c r="J15" s="67">
        <f t="shared" si="2"/>
        <v>232</v>
      </c>
      <c r="K15" s="56"/>
      <c r="L15" s="37" t="s">
        <v>26</v>
      </c>
      <c r="M15" s="60">
        <f t="shared" ref="M15:R15" si="14">C15/C3</f>
        <v>0.12278876170655567</v>
      </c>
      <c r="N15" s="60">
        <f t="shared" si="14"/>
        <v>0.12183637433784579</v>
      </c>
      <c r="O15" s="60">
        <f t="shared" si="14"/>
        <v>9.187279151943463E-2</v>
      </c>
      <c r="P15" s="60">
        <f t="shared" si="14"/>
        <v>7.9726651480637817E-2</v>
      </c>
      <c r="Q15" s="60">
        <f t="shared" si="14"/>
        <v>0.11354166666666667</v>
      </c>
      <c r="R15" s="68">
        <f t="shared" si="14"/>
        <v>0.11280214861235452</v>
      </c>
      <c r="S15" s="70">
        <f>I15/I3*100</f>
        <v>14.467466375863323</v>
      </c>
      <c r="T15" s="26">
        <f t="shared" si="7"/>
        <v>8.1863091037402969E-2</v>
      </c>
    </row>
    <row r="16" spans="1:20" ht="16.5" customHeight="1" thickBot="1" x14ac:dyDescent="0.35">
      <c r="A16" s="56"/>
      <c r="B16" s="37" t="s">
        <v>27</v>
      </c>
      <c r="C16" s="88">
        <v>258</v>
      </c>
      <c r="D16" s="57">
        <v>582</v>
      </c>
      <c r="E16" s="57">
        <v>199</v>
      </c>
      <c r="F16" s="57">
        <v>162</v>
      </c>
      <c r="G16" s="89">
        <v>681</v>
      </c>
      <c r="H16" s="65">
        <f t="shared" si="0"/>
        <v>1882</v>
      </c>
      <c r="I16" s="66">
        <v>725</v>
      </c>
      <c r="J16" s="67">
        <f t="shared" si="2"/>
        <v>1157</v>
      </c>
      <c r="K16" s="56"/>
      <c r="L16" s="37" t="s">
        <v>27</v>
      </c>
      <c r="M16" s="60">
        <f t="shared" ref="M16:R16" si="15">C16/C3</f>
        <v>0.26847034339229969</v>
      </c>
      <c r="N16" s="60">
        <f t="shared" si="15"/>
        <v>0.34255444379046496</v>
      </c>
      <c r="O16" s="60">
        <f t="shared" si="15"/>
        <v>0.35159010600706714</v>
      </c>
      <c r="P16" s="60">
        <f t="shared" si="15"/>
        <v>0.36902050113895218</v>
      </c>
      <c r="Q16" s="60">
        <f t="shared" si="15"/>
        <v>0.35468749999999999</v>
      </c>
      <c r="R16" s="68">
        <f t="shared" si="15"/>
        <v>0.3369740376007162</v>
      </c>
      <c r="S16" s="70">
        <f>I16/I3*100</f>
        <v>26.354053071610323</v>
      </c>
      <c r="T16" s="26">
        <f t="shared" si="7"/>
        <v>0.40825688073394495</v>
      </c>
    </row>
    <row r="17" spans="1:20" ht="15" customHeight="1" thickBot="1" x14ac:dyDescent="0.35">
      <c r="A17" s="90"/>
      <c r="B17" s="37" t="s">
        <v>28</v>
      </c>
      <c r="C17" s="91">
        <v>139</v>
      </c>
      <c r="D17" s="92">
        <v>324</v>
      </c>
      <c r="E17" s="92">
        <v>120</v>
      </c>
      <c r="F17" s="92">
        <v>94</v>
      </c>
      <c r="G17" s="93">
        <v>387</v>
      </c>
      <c r="H17" s="94">
        <f t="shared" si="0"/>
        <v>1064</v>
      </c>
      <c r="I17" s="95">
        <v>414</v>
      </c>
      <c r="J17" s="67">
        <f t="shared" si="2"/>
        <v>650</v>
      </c>
      <c r="K17" s="90"/>
      <c r="L17" s="37" t="s">
        <v>28</v>
      </c>
      <c r="M17" s="96">
        <f t="shared" ref="M17:R17" si="16">C17/C3</f>
        <v>0.14464099895941726</v>
      </c>
      <c r="N17" s="96">
        <f t="shared" si="16"/>
        <v>0.19070041200706297</v>
      </c>
      <c r="O17" s="96">
        <f t="shared" si="16"/>
        <v>0.21201413427561838</v>
      </c>
      <c r="P17" s="96">
        <f t="shared" si="16"/>
        <v>0.21412300683371299</v>
      </c>
      <c r="Q17" s="96">
        <f t="shared" si="16"/>
        <v>0.20156250000000001</v>
      </c>
      <c r="R17" s="97">
        <f t="shared" si="16"/>
        <v>0.19051029543419876</v>
      </c>
      <c r="S17" s="98">
        <f>I17/I3*100</f>
        <v>15.04907306434024</v>
      </c>
      <c r="T17" s="26">
        <f t="shared" si="7"/>
        <v>0.22935779816513763</v>
      </c>
    </row>
    <row r="18" spans="1:20" ht="0.75" customHeight="1" thickBot="1" x14ac:dyDescent="0.35">
      <c r="A18" s="99" t="s">
        <v>29</v>
      </c>
      <c r="B18" s="100"/>
      <c r="C18" s="101"/>
      <c r="D18" s="101"/>
      <c r="E18" s="101"/>
      <c r="F18" s="101"/>
      <c r="G18" s="101"/>
      <c r="H18" s="42">
        <f t="shared" si="0"/>
        <v>0</v>
      </c>
      <c r="I18" s="102"/>
      <c r="J18" s="103">
        <f t="shared" si="2"/>
        <v>0</v>
      </c>
      <c r="K18" s="104"/>
      <c r="L18" s="45"/>
      <c r="M18" s="105"/>
      <c r="N18" s="106"/>
      <c r="O18" s="107"/>
      <c r="P18" s="105"/>
      <c r="Q18" s="107"/>
      <c r="R18" s="108"/>
      <c r="S18" s="109"/>
      <c r="T18" s="26">
        <f t="shared" si="7"/>
        <v>0</v>
      </c>
    </row>
    <row r="19" spans="1:20" ht="15.75" customHeight="1" thickBot="1" x14ac:dyDescent="0.35">
      <c r="A19" s="36" t="s">
        <v>30</v>
      </c>
      <c r="B19" s="37" t="s">
        <v>31</v>
      </c>
      <c r="C19" s="57">
        <v>157</v>
      </c>
      <c r="D19" s="57">
        <v>333</v>
      </c>
      <c r="E19" s="57">
        <v>103</v>
      </c>
      <c r="F19" s="57">
        <v>85</v>
      </c>
      <c r="G19" s="57">
        <v>340</v>
      </c>
      <c r="H19" s="82">
        <f t="shared" si="0"/>
        <v>1018</v>
      </c>
      <c r="I19" s="66">
        <v>511</v>
      </c>
      <c r="J19" s="59">
        <f t="shared" si="2"/>
        <v>507</v>
      </c>
      <c r="K19" s="36" t="s">
        <v>30</v>
      </c>
      <c r="L19" s="37" t="s">
        <v>31</v>
      </c>
      <c r="M19" s="110">
        <f t="shared" ref="M19:R19" si="17">C19/C3</f>
        <v>0.16337148803329865</v>
      </c>
      <c r="N19" s="110">
        <f t="shared" si="17"/>
        <v>0.19599764567392583</v>
      </c>
      <c r="O19" s="110">
        <f t="shared" si="17"/>
        <v>0.18197879858657243</v>
      </c>
      <c r="P19" s="110">
        <f t="shared" si="17"/>
        <v>0.19362186788154898</v>
      </c>
      <c r="Q19" s="110">
        <f t="shared" si="17"/>
        <v>0.17708333333333334</v>
      </c>
      <c r="R19" s="111">
        <f t="shared" si="17"/>
        <v>0.18227394807520142</v>
      </c>
      <c r="S19" s="112">
        <f>I19/I3*100</f>
        <v>18.575063613231553</v>
      </c>
      <c r="T19" s="26">
        <f t="shared" si="7"/>
        <v>0.17889908256880735</v>
      </c>
    </row>
    <row r="20" spans="1:20" ht="15.75" customHeight="1" thickBot="1" x14ac:dyDescent="0.35">
      <c r="A20" s="113" t="s">
        <v>32</v>
      </c>
      <c r="B20" s="114" t="s">
        <v>33</v>
      </c>
      <c r="C20" s="57">
        <v>214</v>
      </c>
      <c r="D20" s="57">
        <v>353</v>
      </c>
      <c r="E20" s="57">
        <v>145</v>
      </c>
      <c r="F20" s="57">
        <v>83</v>
      </c>
      <c r="G20" s="57">
        <v>443</v>
      </c>
      <c r="H20" s="65">
        <f t="shared" si="0"/>
        <v>1238</v>
      </c>
      <c r="I20" s="66">
        <v>639</v>
      </c>
      <c r="J20" s="67">
        <f t="shared" si="2"/>
        <v>599</v>
      </c>
      <c r="K20" s="113" t="s">
        <v>32</v>
      </c>
      <c r="L20" s="114" t="s">
        <v>33</v>
      </c>
      <c r="M20" s="60">
        <f t="shared" ref="M20:R20" si="18">C20/C3</f>
        <v>0.22268470343392299</v>
      </c>
      <c r="N20" s="60">
        <f t="shared" si="18"/>
        <v>0.20776927604473219</v>
      </c>
      <c r="O20" s="60">
        <f t="shared" si="18"/>
        <v>0.25618374558303886</v>
      </c>
      <c r="P20" s="60">
        <f t="shared" si="18"/>
        <v>0.18906605922551253</v>
      </c>
      <c r="Q20" s="60">
        <f t="shared" si="18"/>
        <v>0.23072916666666668</v>
      </c>
      <c r="R20" s="68">
        <f t="shared" si="18"/>
        <v>0.22166517457475379</v>
      </c>
      <c r="S20" s="70">
        <f>I20/I3*100</f>
        <v>23.227917121046893</v>
      </c>
      <c r="T20" s="26">
        <f t="shared" si="7"/>
        <v>0.21136203246294991</v>
      </c>
    </row>
    <row r="21" spans="1:20" ht="15.75" customHeight="1" thickBot="1" x14ac:dyDescent="0.35">
      <c r="A21" s="113" t="s">
        <v>34</v>
      </c>
      <c r="B21" s="114" t="s">
        <v>35</v>
      </c>
      <c r="C21" s="57">
        <v>114</v>
      </c>
      <c r="D21" s="57">
        <v>216</v>
      </c>
      <c r="E21" s="57">
        <v>63</v>
      </c>
      <c r="F21" s="57">
        <v>48</v>
      </c>
      <c r="G21" s="57">
        <v>227</v>
      </c>
      <c r="H21" s="65">
        <f t="shared" si="0"/>
        <v>668</v>
      </c>
      <c r="I21" s="66">
        <v>328</v>
      </c>
      <c r="J21" s="67">
        <f t="shared" si="2"/>
        <v>340</v>
      </c>
      <c r="K21" s="113" t="s">
        <v>34</v>
      </c>
      <c r="L21" s="114" t="s">
        <v>35</v>
      </c>
      <c r="M21" s="60">
        <f t="shared" ref="M21:R21" si="19">C21/C3</f>
        <v>0.1186264308012487</v>
      </c>
      <c r="N21" s="60">
        <f t="shared" si="19"/>
        <v>0.12713360800470866</v>
      </c>
      <c r="O21" s="60">
        <f t="shared" si="19"/>
        <v>0.11130742049469965</v>
      </c>
      <c r="P21" s="60">
        <f t="shared" si="19"/>
        <v>0.10933940774487472</v>
      </c>
      <c r="Q21" s="60">
        <f t="shared" si="19"/>
        <v>0.11822916666666666</v>
      </c>
      <c r="R21" s="68">
        <f t="shared" si="19"/>
        <v>0.11960608773500447</v>
      </c>
      <c r="S21" s="70">
        <f>I21/I3*100</f>
        <v>11.922937113776809</v>
      </c>
      <c r="T21" s="26">
        <f t="shared" si="7"/>
        <v>0.11997177134791814</v>
      </c>
    </row>
    <row r="22" spans="1:20" ht="15.75" customHeight="1" thickBot="1" x14ac:dyDescent="0.35">
      <c r="A22" s="115"/>
      <c r="B22" s="114" t="s">
        <v>36</v>
      </c>
      <c r="C22" s="57">
        <v>117</v>
      </c>
      <c r="D22" s="57">
        <v>181</v>
      </c>
      <c r="E22" s="57">
        <v>73</v>
      </c>
      <c r="F22" s="57">
        <v>50</v>
      </c>
      <c r="G22" s="57">
        <v>204</v>
      </c>
      <c r="H22" s="65">
        <f t="shared" si="0"/>
        <v>625</v>
      </c>
      <c r="I22" s="66">
        <v>312</v>
      </c>
      <c r="J22" s="67">
        <f t="shared" si="2"/>
        <v>313</v>
      </c>
      <c r="K22" s="116"/>
      <c r="L22" s="114" t="s">
        <v>36</v>
      </c>
      <c r="M22" s="60">
        <f t="shared" ref="M22:R22" si="20">C22/C3</f>
        <v>0.12174817898022892</v>
      </c>
      <c r="N22" s="60">
        <f t="shared" si="20"/>
        <v>0.10653325485579752</v>
      </c>
      <c r="O22" s="60">
        <f t="shared" si="20"/>
        <v>0.12897526501766785</v>
      </c>
      <c r="P22" s="60">
        <f t="shared" si="20"/>
        <v>0.11389521640091116</v>
      </c>
      <c r="Q22" s="60">
        <f t="shared" si="20"/>
        <v>0.10625</v>
      </c>
      <c r="R22" s="68">
        <f t="shared" si="20"/>
        <v>0.11190689346463742</v>
      </c>
      <c r="S22" s="70">
        <f>I22/I3*100</f>
        <v>11.341330425299891</v>
      </c>
      <c r="T22" s="26">
        <f t="shared" si="7"/>
        <v>0.11044460127028935</v>
      </c>
    </row>
    <row r="23" spans="1:20" ht="15.75" customHeight="1" thickBot="1" x14ac:dyDescent="0.35">
      <c r="A23" s="115"/>
      <c r="B23" s="37" t="s">
        <v>37</v>
      </c>
      <c r="C23" s="57">
        <v>79</v>
      </c>
      <c r="D23" s="57">
        <v>99</v>
      </c>
      <c r="E23" s="57">
        <v>23</v>
      </c>
      <c r="F23" s="57">
        <v>25</v>
      </c>
      <c r="G23" s="57">
        <v>97</v>
      </c>
      <c r="H23" s="65">
        <f t="shared" si="0"/>
        <v>323</v>
      </c>
      <c r="I23" s="66">
        <v>113</v>
      </c>
      <c r="J23" s="67">
        <f t="shared" si="2"/>
        <v>210</v>
      </c>
      <c r="K23" s="116"/>
      <c r="L23" s="37" t="s">
        <v>37</v>
      </c>
      <c r="M23" s="60">
        <f t="shared" ref="M23:R23" si="21">C23/C3</f>
        <v>8.2206035379812692E-2</v>
      </c>
      <c r="N23" s="60">
        <f t="shared" si="21"/>
        <v>5.8269570335491468E-2</v>
      </c>
      <c r="O23" s="60">
        <f t="shared" si="21"/>
        <v>4.0636042402826852E-2</v>
      </c>
      <c r="P23" s="60">
        <f t="shared" si="21"/>
        <v>5.6947608200455579E-2</v>
      </c>
      <c r="Q23" s="60">
        <f t="shared" si="21"/>
        <v>5.0520833333333334E-2</v>
      </c>
      <c r="R23" s="68">
        <f t="shared" si="21"/>
        <v>5.7833482542524621E-2</v>
      </c>
      <c r="S23" s="70">
        <f>I23/I3*100</f>
        <v>4.1075972373682292</v>
      </c>
      <c r="T23" s="26">
        <f t="shared" si="7"/>
        <v>7.4100211714890618E-2</v>
      </c>
    </row>
    <row r="24" spans="1:20" ht="15.75" customHeight="1" thickBot="1" x14ac:dyDescent="0.35">
      <c r="A24" s="115"/>
      <c r="B24" s="37" t="s">
        <v>38</v>
      </c>
      <c r="C24" s="57">
        <v>42</v>
      </c>
      <c r="D24" s="57">
        <v>25</v>
      </c>
      <c r="E24" s="57">
        <v>9</v>
      </c>
      <c r="F24" s="57">
        <v>16</v>
      </c>
      <c r="G24" s="57">
        <v>70</v>
      </c>
      <c r="H24" s="65">
        <f t="shared" si="0"/>
        <v>162</v>
      </c>
      <c r="I24" s="66">
        <v>54</v>
      </c>
      <c r="J24" s="67">
        <f t="shared" si="2"/>
        <v>108</v>
      </c>
      <c r="K24" s="116"/>
      <c r="L24" s="37" t="s">
        <v>38</v>
      </c>
      <c r="M24" s="60">
        <f t="shared" ref="M24:R24" si="22">C24/C3</f>
        <v>4.3704474505723206E-2</v>
      </c>
      <c r="N24" s="60">
        <f t="shared" si="22"/>
        <v>1.4714537963507945E-2</v>
      </c>
      <c r="O24" s="60">
        <f t="shared" si="22"/>
        <v>1.5901060070671377E-2</v>
      </c>
      <c r="P24" s="60">
        <f t="shared" si="22"/>
        <v>3.644646924829157E-2</v>
      </c>
      <c r="Q24" s="60">
        <f t="shared" si="22"/>
        <v>3.6458333333333336E-2</v>
      </c>
      <c r="R24" s="68">
        <f t="shared" si="22"/>
        <v>2.9006266786034018E-2</v>
      </c>
      <c r="S24" s="70">
        <f>I24/I3*100</f>
        <v>1.9629225736095965</v>
      </c>
      <c r="T24" s="26">
        <f t="shared" si="7"/>
        <v>3.8108680310515175E-2</v>
      </c>
    </row>
    <row r="25" spans="1:20" ht="18.75" customHeight="1" thickBot="1" x14ac:dyDescent="0.35">
      <c r="A25" s="117"/>
      <c r="B25" s="37" t="s">
        <v>39</v>
      </c>
      <c r="C25" s="57">
        <v>238</v>
      </c>
      <c r="D25" s="57">
        <v>492</v>
      </c>
      <c r="E25" s="57">
        <v>150</v>
      </c>
      <c r="F25" s="57">
        <v>132</v>
      </c>
      <c r="G25" s="57">
        <v>539</v>
      </c>
      <c r="H25" s="94">
        <f t="shared" si="0"/>
        <v>1551</v>
      </c>
      <c r="I25" s="66">
        <v>795</v>
      </c>
      <c r="J25" s="118">
        <f t="shared" si="2"/>
        <v>756</v>
      </c>
      <c r="K25" s="119"/>
      <c r="L25" s="37" t="s">
        <v>39</v>
      </c>
      <c r="M25" s="75">
        <f t="shared" ref="M25:R25" si="23">C25/C3</f>
        <v>0.24765868886576484</v>
      </c>
      <c r="N25" s="75">
        <f t="shared" si="23"/>
        <v>0.28958210712183635</v>
      </c>
      <c r="O25" s="75">
        <f t="shared" si="23"/>
        <v>0.26501766784452296</v>
      </c>
      <c r="P25" s="75">
        <f t="shared" si="23"/>
        <v>0.30068337129840544</v>
      </c>
      <c r="Q25" s="75">
        <f t="shared" si="23"/>
        <v>0.28072916666666664</v>
      </c>
      <c r="R25" s="76">
        <f t="shared" si="23"/>
        <v>0.27770814682184425</v>
      </c>
      <c r="S25" s="120">
        <f>I25/I3*100</f>
        <v>28.898582333696837</v>
      </c>
      <c r="T25" s="26">
        <f t="shared" si="7"/>
        <v>0.26676076217360623</v>
      </c>
    </row>
    <row r="26" spans="1:20" ht="0.75" customHeight="1" thickBot="1" x14ac:dyDescent="0.35">
      <c r="A26" s="121" t="s">
        <v>29</v>
      </c>
      <c r="B26" s="122"/>
      <c r="C26" s="123">
        <f>SUM(C19:C25)</f>
        <v>961</v>
      </c>
      <c r="D26" s="123">
        <f>SUM(D19:D25)</f>
        <v>1699</v>
      </c>
      <c r="E26" s="123">
        <f>SUM(E19:E25)</f>
        <v>566</v>
      </c>
      <c r="F26" s="123">
        <f>SUM(F19:F25)</f>
        <v>439</v>
      </c>
      <c r="G26" s="123">
        <f>SUM(G19:G25)</f>
        <v>1920</v>
      </c>
      <c r="H26" s="42">
        <f t="shared" si="0"/>
        <v>5585</v>
      </c>
      <c r="I26" s="124"/>
      <c r="J26" s="84">
        <f t="shared" si="2"/>
        <v>5585</v>
      </c>
      <c r="K26" s="104"/>
      <c r="L26" s="45"/>
      <c r="M26" s="125"/>
      <c r="N26" s="126"/>
      <c r="O26" s="127"/>
      <c r="P26" s="125"/>
      <c r="Q26" s="127"/>
      <c r="R26" s="128"/>
      <c r="S26" s="129"/>
      <c r="T26" s="26">
        <f t="shared" si="7"/>
        <v>1.9707127734650671</v>
      </c>
    </row>
    <row r="27" spans="1:20" ht="15.75" customHeight="1" thickBot="1" x14ac:dyDescent="0.35">
      <c r="A27" s="36" t="s">
        <v>40</v>
      </c>
      <c r="B27" s="36" t="s">
        <v>41</v>
      </c>
      <c r="C27" s="57">
        <v>64</v>
      </c>
      <c r="D27" s="57">
        <v>146</v>
      </c>
      <c r="E27" s="57">
        <v>49</v>
      </c>
      <c r="F27" s="57">
        <v>32</v>
      </c>
      <c r="G27" s="57">
        <v>144</v>
      </c>
      <c r="H27" s="82">
        <f t="shared" si="0"/>
        <v>435</v>
      </c>
      <c r="I27" s="83">
        <v>165</v>
      </c>
      <c r="J27" s="67">
        <f t="shared" si="2"/>
        <v>270</v>
      </c>
      <c r="K27" s="36" t="s">
        <v>40</v>
      </c>
      <c r="L27" s="36" t="s">
        <v>41</v>
      </c>
      <c r="M27" s="130">
        <f t="shared" ref="M27:R27" si="24">C27/C3</f>
        <v>6.6597294484911557E-2</v>
      </c>
      <c r="N27" s="130">
        <f t="shared" si="24"/>
        <v>8.5932901706886403E-2</v>
      </c>
      <c r="O27" s="130">
        <f t="shared" si="24"/>
        <v>8.6572438162544174E-2</v>
      </c>
      <c r="P27" s="130">
        <f t="shared" si="24"/>
        <v>7.289293849658314E-2</v>
      </c>
      <c r="Q27" s="130">
        <f t="shared" si="24"/>
        <v>7.4999999999999997E-2</v>
      </c>
      <c r="R27" s="131">
        <f t="shared" si="24"/>
        <v>7.7887197851387646E-2</v>
      </c>
      <c r="S27" s="132">
        <f>I27/I3*100</f>
        <v>5.9978189749182116</v>
      </c>
      <c r="T27" s="26">
        <f t="shared" si="7"/>
        <v>9.5271700776287938E-2</v>
      </c>
    </row>
    <row r="28" spans="1:20" ht="15.75" customHeight="1" thickBot="1" x14ac:dyDescent="0.35">
      <c r="A28" s="113" t="s">
        <v>42</v>
      </c>
      <c r="B28" s="133" t="s">
        <v>43</v>
      </c>
      <c r="C28" s="57">
        <v>139</v>
      </c>
      <c r="D28" s="57">
        <v>276</v>
      </c>
      <c r="E28" s="57">
        <v>97</v>
      </c>
      <c r="F28" s="57">
        <v>80</v>
      </c>
      <c r="G28" s="57">
        <v>272</v>
      </c>
      <c r="H28" s="65">
        <f t="shared" si="0"/>
        <v>864</v>
      </c>
      <c r="I28" s="66">
        <v>363</v>
      </c>
      <c r="J28" s="67">
        <f t="shared" si="2"/>
        <v>501</v>
      </c>
      <c r="K28" s="113" t="s">
        <v>42</v>
      </c>
      <c r="L28" s="133" t="s">
        <v>43</v>
      </c>
      <c r="M28" s="60">
        <f t="shared" ref="M28:R28" si="25">C28/C3</f>
        <v>0.14464099895941726</v>
      </c>
      <c r="N28" s="60">
        <f t="shared" si="25"/>
        <v>0.16244849911712772</v>
      </c>
      <c r="O28" s="60">
        <f t="shared" si="25"/>
        <v>0.17137809187279152</v>
      </c>
      <c r="P28" s="60">
        <f t="shared" si="25"/>
        <v>0.18223234624145787</v>
      </c>
      <c r="Q28" s="60">
        <f t="shared" si="25"/>
        <v>0.14166666666666666</v>
      </c>
      <c r="R28" s="68">
        <f t="shared" si="25"/>
        <v>0.15470008952551478</v>
      </c>
      <c r="S28" s="70">
        <f>I28/I3*100</f>
        <v>13.195201744820064</v>
      </c>
      <c r="T28" s="26">
        <f t="shared" si="7"/>
        <v>0.17678193366266762</v>
      </c>
    </row>
    <row r="29" spans="1:20" ht="15.75" customHeight="1" thickBot="1" x14ac:dyDescent="0.35">
      <c r="A29" s="113" t="s">
        <v>44</v>
      </c>
      <c r="B29" s="133" t="s">
        <v>45</v>
      </c>
      <c r="C29" s="57">
        <v>156</v>
      </c>
      <c r="D29" s="57">
        <v>277</v>
      </c>
      <c r="E29" s="57">
        <v>83</v>
      </c>
      <c r="F29" s="57">
        <v>93</v>
      </c>
      <c r="G29" s="57">
        <v>331</v>
      </c>
      <c r="H29" s="65">
        <f t="shared" si="0"/>
        <v>940</v>
      </c>
      <c r="I29" s="66">
        <v>471</v>
      </c>
      <c r="J29" s="67">
        <f t="shared" si="2"/>
        <v>469</v>
      </c>
      <c r="K29" s="113" t="s">
        <v>44</v>
      </c>
      <c r="L29" s="133" t="s">
        <v>45</v>
      </c>
      <c r="M29" s="60">
        <f t="shared" ref="M29:R29" si="26">C29/C3</f>
        <v>0.16233090530697192</v>
      </c>
      <c r="N29" s="60">
        <f t="shared" si="26"/>
        <v>0.16303708063566805</v>
      </c>
      <c r="O29" s="60">
        <f t="shared" si="26"/>
        <v>0.14664310954063603</v>
      </c>
      <c r="P29" s="60">
        <f t="shared" si="26"/>
        <v>0.21184510250569477</v>
      </c>
      <c r="Q29" s="60">
        <f t="shared" si="26"/>
        <v>0.17239583333333333</v>
      </c>
      <c r="R29" s="68">
        <f t="shared" si="26"/>
        <v>0.16830796777081469</v>
      </c>
      <c r="S29" s="70">
        <f>I29/I3*100</f>
        <v>17.121046892039256</v>
      </c>
      <c r="T29" s="26">
        <f t="shared" si="7"/>
        <v>0.16549047282992238</v>
      </c>
    </row>
    <row r="30" spans="1:20" ht="18" customHeight="1" thickBot="1" x14ac:dyDescent="0.35">
      <c r="A30" s="115"/>
      <c r="B30" s="133" t="s">
        <v>46</v>
      </c>
      <c r="C30" s="57">
        <v>182</v>
      </c>
      <c r="D30" s="57">
        <v>269</v>
      </c>
      <c r="E30" s="57">
        <v>91</v>
      </c>
      <c r="F30" s="57">
        <v>78</v>
      </c>
      <c r="G30" s="57">
        <v>344</v>
      </c>
      <c r="H30" s="65">
        <f t="shared" si="0"/>
        <v>964</v>
      </c>
      <c r="I30" s="66">
        <v>434</v>
      </c>
      <c r="J30" s="67">
        <f t="shared" si="2"/>
        <v>530</v>
      </c>
      <c r="K30" s="116"/>
      <c r="L30" s="133" t="s">
        <v>46</v>
      </c>
      <c r="M30" s="60">
        <f t="shared" ref="M30:R30" si="27">C30/C3</f>
        <v>0.18938605619146723</v>
      </c>
      <c r="N30" s="60">
        <f t="shared" si="27"/>
        <v>0.15832842848734549</v>
      </c>
      <c r="O30" s="60">
        <f t="shared" si="27"/>
        <v>0.16077738515901061</v>
      </c>
      <c r="P30" s="60">
        <f t="shared" si="27"/>
        <v>0.1776765375854214</v>
      </c>
      <c r="Q30" s="60">
        <f t="shared" si="27"/>
        <v>0.17916666666666667</v>
      </c>
      <c r="R30" s="68">
        <f t="shared" si="27"/>
        <v>0.17260519247985676</v>
      </c>
      <c r="S30" s="70">
        <f>I30/I3*100</f>
        <v>15.776081424936386</v>
      </c>
      <c r="T30" s="26">
        <f t="shared" si="7"/>
        <v>0.18701482004234299</v>
      </c>
    </row>
    <row r="31" spans="1:20" ht="18" customHeight="1" thickBot="1" x14ac:dyDescent="0.35">
      <c r="A31" s="115"/>
      <c r="B31" s="133" t="s">
        <v>47</v>
      </c>
      <c r="C31" s="57">
        <v>185</v>
      </c>
      <c r="D31" s="57">
        <v>324</v>
      </c>
      <c r="E31" s="57">
        <v>100</v>
      </c>
      <c r="F31" s="57">
        <v>63</v>
      </c>
      <c r="G31" s="57">
        <v>309</v>
      </c>
      <c r="H31" s="65">
        <f t="shared" si="0"/>
        <v>981</v>
      </c>
      <c r="I31" s="66">
        <v>475</v>
      </c>
      <c r="J31" s="67">
        <f t="shared" si="2"/>
        <v>506</v>
      </c>
      <c r="K31" s="116"/>
      <c r="L31" s="133" t="s">
        <v>47</v>
      </c>
      <c r="M31" s="60">
        <f t="shared" ref="M31:R31" si="28">C31/C3</f>
        <v>0.19250780437044746</v>
      </c>
      <c r="N31" s="60">
        <f t="shared" si="28"/>
        <v>0.19070041200706297</v>
      </c>
      <c r="O31" s="60">
        <f t="shared" si="28"/>
        <v>0.17667844522968199</v>
      </c>
      <c r="P31" s="60">
        <f t="shared" si="28"/>
        <v>0.14350797266514806</v>
      </c>
      <c r="Q31" s="60">
        <f t="shared" si="28"/>
        <v>0.16093750000000001</v>
      </c>
      <c r="R31" s="68">
        <f t="shared" si="28"/>
        <v>0.1756490599820949</v>
      </c>
      <c r="S31" s="70">
        <f>I31/I3*100</f>
        <v>17.266448564158487</v>
      </c>
      <c r="T31" s="26">
        <f t="shared" si="7"/>
        <v>0.17854622441778406</v>
      </c>
    </row>
    <row r="32" spans="1:20" ht="18" customHeight="1" thickBot="1" x14ac:dyDescent="0.35">
      <c r="A32" s="115"/>
      <c r="B32" s="113" t="s">
        <v>48</v>
      </c>
      <c r="C32" s="72">
        <v>235</v>
      </c>
      <c r="D32" s="72">
        <v>407</v>
      </c>
      <c r="E32" s="72">
        <v>146</v>
      </c>
      <c r="F32" s="72">
        <v>93</v>
      </c>
      <c r="G32" s="72">
        <v>520</v>
      </c>
      <c r="H32" s="73">
        <f t="shared" si="0"/>
        <v>1401</v>
      </c>
      <c r="I32" s="95">
        <v>844</v>
      </c>
      <c r="J32" s="103">
        <f t="shared" si="2"/>
        <v>557</v>
      </c>
      <c r="K32" s="119"/>
      <c r="L32" s="134" t="s">
        <v>48</v>
      </c>
      <c r="M32" s="135">
        <f t="shared" ref="M32:R32" si="29">C32/C3</f>
        <v>0.24453694068678461</v>
      </c>
      <c r="N32" s="135">
        <f t="shared" si="29"/>
        <v>0.23955267804590935</v>
      </c>
      <c r="O32" s="135">
        <f t="shared" si="29"/>
        <v>0.25795053003533569</v>
      </c>
      <c r="P32" s="135">
        <f t="shared" si="29"/>
        <v>0.21184510250569477</v>
      </c>
      <c r="Q32" s="135">
        <f t="shared" si="29"/>
        <v>0.27083333333333331</v>
      </c>
      <c r="R32" s="136">
        <f t="shared" si="29"/>
        <v>0.25085049239033125</v>
      </c>
      <c r="S32" s="137">
        <f>I32/I3*100</f>
        <v>30.679752817157397</v>
      </c>
      <c r="T32" s="26">
        <f t="shared" si="7"/>
        <v>0.19654199011997178</v>
      </c>
    </row>
    <row r="33" spans="1:20" ht="17.25" customHeight="1" thickBot="1" x14ac:dyDescent="0.35">
      <c r="A33" s="138" t="s">
        <v>29</v>
      </c>
      <c r="B33" s="139"/>
      <c r="C33" s="140">
        <f t="shared" ref="C33:I33" si="30">SUM(C27:C32)</f>
        <v>961</v>
      </c>
      <c r="D33" s="140">
        <f t="shared" si="30"/>
        <v>1699</v>
      </c>
      <c r="E33" s="140">
        <f t="shared" si="30"/>
        <v>566</v>
      </c>
      <c r="F33" s="140">
        <f t="shared" si="30"/>
        <v>439</v>
      </c>
      <c r="G33" s="140">
        <f t="shared" si="30"/>
        <v>1920</v>
      </c>
      <c r="H33" s="141">
        <f t="shared" si="30"/>
        <v>5585</v>
      </c>
      <c r="I33" s="142">
        <f t="shared" si="30"/>
        <v>2752</v>
      </c>
      <c r="J33" s="21">
        <f t="shared" si="2"/>
        <v>2833</v>
      </c>
      <c r="K33" s="143"/>
      <c r="L33" s="45"/>
      <c r="M33" s="45"/>
      <c r="N33" s="45"/>
      <c r="O33" s="45"/>
      <c r="P33" s="45"/>
      <c r="Q33" s="45"/>
      <c r="R33" s="45"/>
      <c r="S33" s="144"/>
      <c r="T33" s="26">
        <f t="shared" si="7"/>
        <v>0.99964714184897674</v>
      </c>
    </row>
    <row r="34" spans="1:20" ht="7.5" customHeight="1" thickBot="1" x14ac:dyDescent="0.35">
      <c r="A34" s="145"/>
      <c r="B34" s="146"/>
      <c r="C34" s="147"/>
      <c r="D34" s="147"/>
      <c r="E34" s="147"/>
      <c r="F34" s="147"/>
      <c r="G34" s="147"/>
      <c r="H34" s="146"/>
      <c r="I34" s="148"/>
      <c r="J34" s="43"/>
      <c r="K34" s="149"/>
      <c r="L34" s="45"/>
      <c r="M34" s="45"/>
      <c r="N34" s="45"/>
      <c r="O34" s="45"/>
      <c r="P34" s="45"/>
      <c r="Q34" s="45"/>
      <c r="R34" s="45"/>
      <c r="S34" s="144"/>
      <c r="T34" s="26">
        <f t="shared" si="7"/>
        <v>0</v>
      </c>
    </row>
    <row r="35" spans="1:20" ht="18" customHeight="1" thickBot="1" x14ac:dyDescent="0.35">
      <c r="A35" s="150" t="s">
        <v>49</v>
      </c>
      <c r="B35" s="151"/>
      <c r="C35" s="152">
        <v>238</v>
      </c>
      <c r="D35" s="153">
        <v>492</v>
      </c>
      <c r="E35" s="154">
        <v>150</v>
      </c>
      <c r="F35" s="155">
        <v>132</v>
      </c>
      <c r="G35" s="156">
        <v>539</v>
      </c>
      <c r="H35" s="157">
        <f>C35+D35+E35+F35+G35</f>
        <v>1551</v>
      </c>
      <c r="I35" s="83">
        <v>795</v>
      </c>
      <c r="J35" s="59">
        <f t="shared" si="2"/>
        <v>756</v>
      </c>
      <c r="K35" s="150" t="s">
        <v>49</v>
      </c>
      <c r="L35" s="151"/>
      <c r="M35" s="158">
        <f t="shared" ref="M35:R35" si="31">C35/C3</f>
        <v>0.24765868886576484</v>
      </c>
      <c r="N35" s="158">
        <f t="shared" si="31"/>
        <v>0.28958210712183635</v>
      </c>
      <c r="O35" s="158">
        <f t="shared" si="31"/>
        <v>0.26501766784452296</v>
      </c>
      <c r="P35" s="158">
        <f t="shared" si="31"/>
        <v>0.30068337129840544</v>
      </c>
      <c r="Q35" s="158">
        <f t="shared" si="31"/>
        <v>0.28072916666666664</v>
      </c>
      <c r="R35" s="159">
        <f t="shared" si="31"/>
        <v>0.27770814682184425</v>
      </c>
      <c r="S35" s="160">
        <f>I35/I3*100</f>
        <v>28.898582333696837</v>
      </c>
      <c r="T35" s="26">
        <f t="shared" si="7"/>
        <v>0.26676076217360623</v>
      </c>
    </row>
    <row r="36" spans="1:20" ht="16.5" customHeight="1" thickBot="1" x14ac:dyDescent="0.35">
      <c r="A36" s="161" t="s">
        <v>50</v>
      </c>
      <c r="B36" s="162"/>
      <c r="C36" s="163">
        <v>56</v>
      </c>
      <c r="D36" s="164">
        <v>130</v>
      </c>
      <c r="E36" s="165">
        <v>40</v>
      </c>
      <c r="F36" s="166">
        <v>45</v>
      </c>
      <c r="G36" s="167">
        <v>115</v>
      </c>
      <c r="H36" s="168">
        <f>C36+D36+E36+F36+G36</f>
        <v>386</v>
      </c>
      <c r="I36" s="66">
        <v>207</v>
      </c>
      <c r="J36" s="67">
        <f t="shared" si="2"/>
        <v>179</v>
      </c>
      <c r="K36" s="161" t="s">
        <v>50</v>
      </c>
      <c r="L36" s="162"/>
      <c r="M36" s="169">
        <f t="shared" ref="M36:R36" si="32">C36/C3</f>
        <v>5.8272632674297609E-2</v>
      </c>
      <c r="N36" s="169">
        <f t="shared" si="32"/>
        <v>7.6515597410241318E-2</v>
      </c>
      <c r="O36" s="169">
        <f t="shared" si="32"/>
        <v>7.0671378091872794E-2</v>
      </c>
      <c r="P36" s="169">
        <f t="shared" si="32"/>
        <v>0.10250569476082004</v>
      </c>
      <c r="Q36" s="169">
        <f t="shared" si="32"/>
        <v>5.9895833333333336E-2</v>
      </c>
      <c r="R36" s="170">
        <f t="shared" si="32"/>
        <v>6.9113697403760069E-2</v>
      </c>
      <c r="S36" s="171">
        <f>I36/I3*100</f>
        <v>7.5245365321701199</v>
      </c>
      <c r="T36" s="26">
        <f t="shared" si="7"/>
        <v>6.316160903316867E-2</v>
      </c>
    </row>
    <row r="37" spans="1:20" ht="16.5" customHeight="1" thickBot="1" x14ac:dyDescent="0.35">
      <c r="A37" s="172" t="s">
        <v>51</v>
      </c>
      <c r="B37" s="173"/>
      <c r="C37" s="174">
        <v>17</v>
      </c>
      <c r="D37" s="175">
        <v>23</v>
      </c>
      <c r="E37" s="176">
        <v>5</v>
      </c>
      <c r="F37" s="177">
        <v>8</v>
      </c>
      <c r="G37" s="178">
        <v>30</v>
      </c>
      <c r="H37" s="179">
        <f>C37+D37+E37+F37+G37</f>
        <v>83</v>
      </c>
      <c r="I37" s="95">
        <v>65</v>
      </c>
      <c r="J37" s="118">
        <f t="shared" si="2"/>
        <v>18</v>
      </c>
      <c r="K37" s="172" t="s">
        <v>51</v>
      </c>
      <c r="L37" s="173"/>
      <c r="M37" s="180">
        <f t="shared" ref="M37:R37" si="33">C37/C3</f>
        <v>1.7689906347554629E-2</v>
      </c>
      <c r="N37" s="180">
        <f t="shared" si="33"/>
        <v>1.3537374926427309E-2</v>
      </c>
      <c r="O37" s="180">
        <f t="shared" si="33"/>
        <v>8.8339222614840993E-3</v>
      </c>
      <c r="P37" s="180">
        <f t="shared" si="33"/>
        <v>1.8223234624145785E-2</v>
      </c>
      <c r="Q37" s="180">
        <f t="shared" si="33"/>
        <v>1.5625E-2</v>
      </c>
      <c r="R37" s="181">
        <f t="shared" si="33"/>
        <v>1.486123545210385E-2</v>
      </c>
      <c r="S37" s="182">
        <f>I37/I3*100</f>
        <v>2.3627771719374775</v>
      </c>
      <c r="T37" s="26">
        <f t="shared" si="7"/>
        <v>6.3514467184191958E-3</v>
      </c>
    </row>
    <row r="38" spans="1:20" ht="14.25" customHeight="1" thickBot="1" x14ac:dyDescent="0.35">
      <c r="A38" s="183" t="s">
        <v>52</v>
      </c>
      <c r="B38" s="184"/>
      <c r="C38" s="184"/>
      <c r="D38" s="184"/>
      <c r="E38" s="184"/>
      <c r="F38" s="184"/>
      <c r="G38" s="184"/>
      <c r="H38" s="184"/>
      <c r="I38" s="185"/>
      <c r="J38" s="43">
        <f t="shared" si="2"/>
        <v>0</v>
      </c>
      <c r="K38" s="186"/>
      <c r="L38" s="45"/>
      <c r="M38" s="187"/>
      <c r="N38" s="187"/>
      <c r="O38" s="187"/>
      <c r="P38" s="187"/>
      <c r="Q38" s="187"/>
      <c r="R38" s="187"/>
      <c r="S38" s="188"/>
      <c r="T38" s="26">
        <f t="shared" si="7"/>
        <v>0</v>
      </c>
    </row>
    <row r="39" spans="1:20" ht="34.5" customHeight="1" thickBot="1" x14ac:dyDescent="0.35">
      <c r="A39" s="189" t="s">
        <v>53</v>
      </c>
      <c r="B39" s="190"/>
      <c r="C39" s="191">
        <v>863</v>
      </c>
      <c r="D39" s="191">
        <v>1609</v>
      </c>
      <c r="E39" s="191">
        <v>522</v>
      </c>
      <c r="F39" s="191">
        <v>411</v>
      </c>
      <c r="G39" s="191">
        <v>1816</v>
      </c>
      <c r="H39" s="192">
        <f>SUM(C39:G39)</f>
        <v>5221</v>
      </c>
      <c r="I39" s="193">
        <v>2568</v>
      </c>
      <c r="J39" s="194">
        <f t="shared" si="2"/>
        <v>2653</v>
      </c>
      <c r="K39" s="189" t="s">
        <v>53</v>
      </c>
      <c r="L39" s="190"/>
      <c r="M39" s="195">
        <f t="shared" ref="M39:R39" si="34">C39/C3</f>
        <v>0.89802289281997916</v>
      </c>
      <c r="N39" s="195">
        <f t="shared" si="34"/>
        <v>0.94702766333137145</v>
      </c>
      <c r="O39" s="195">
        <f t="shared" si="34"/>
        <v>0.92226148409893993</v>
      </c>
      <c r="P39" s="195">
        <f t="shared" si="34"/>
        <v>0.9362186788154897</v>
      </c>
      <c r="Q39" s="195">
        <f t="shared" si="34"/>
        <v>0.9458333333333333</v>
      </c>
      <c r="R39" s="195">
        <f t="shared" si="34"/>
        <v>0.93482542524619516</v>
      </c>
      <c r="S39" s="196">
        <f>I39/I3*100</f>
        <v>93.347873500545248</v>
      </c>
      <c r="T39" s="26">
        <f t="shared" si="7"/>
        <v>0.93613267466478478</v>
      </c>
    </row>
    <row r="40" spans="1:20" ht="18.75" customHeight="1" thickBot="1" x14ac:dyDescent="0.35">
      <c r="A40" s="197" t="s">
        <v>54</v>
      </c>
      <c r="B40" s="198"/>
      <c r="C40" s="199">
        <v>154</v>
      </c>
      <c r="D40" s="200">
        <v>483</v>
      </c>
      <c r="E40" s="201">
        <v>148</v>
      </c>
      <c r="F40" s="201">
        <v>133</v>
      </c>
      <c r="G40" s="202">
        <v>440</v>
      </c>
      <c r="H40" s="203">
        <f>C40+D40+E40+F40+G40</f>
        <v>1358</v>
      </c>
      <c r="I40" s="204">
        <v>619</v>
      </c>
      <c r="J40" s="59">
        <f t="shared" si="2"/>
        <v>739</v>
      </c>
      <c r="K40" s="197" t="s">
        <v>54</v>
      </c>
      <c r="L40" s="198"/>
      <c r="M40" s="205">
        <f t="shared" ref="M40:R40" si="35">C40/C3</f>
        <v>0.16024973985431842</v>
      </c>
      <c r="N40" s="205">
        <f t="shared" si="35"/>
        <v>0.2842848734549735</v>
      </c>
      <c r="O40" s="205">
        <f t="shared" si="35"/>
        <v>0.26148409893992935</v>
      </c>
      <c r="P40" s="205">
        <f t="shared" si="35"/>
        <v>0.30296127562642367</v>
      </c>
      <c r="Q40" s="205">
        <f t="shared" si="35"/>
        <v>0.22916666666666666</v>
      </c>
      <c r="R40" s="206">
        <f t="shared" si="35"/>
        <v>0.24315129811996419</v>
      </c>
      <c r="S40" s="207">
        <f>I40/I3*100</f>
        <v>22.500908760450745</v>
      </c>
      <c r="T40" s="26">
        <f t="shared" si="7"/>
        <v>0.26076217360621029</v>
      </c>
    </row>
    <row r="41" spans="1:20" ht="18.75" customHeight="1" thickBot="1" x14ac:dyDescent="0.35">
      <c r="A41" s="208" t="s">
        <v>55</v>
      </c>
      <c r="B41" s="209"/>
      <c r="C41" s="210">
        <v>584</v>
      </c>
      <c r="D41" s="211">
        <v>1063</v>
      </c>
      <c r="E41" s="212">
        <v>340</v>
      </c>
      <c r="F41" s="212">
        <v>238</v>
      </c>
      <c r="G41" s="213">
        <v>1183</v>
      </c>
      <c r="H41" s="203">
        <f t="shared" ref="H41:H50" si="36">C41+D41+E41+F41+G41</f>
        <v>3408</v>
      </c>
      <c r="I41" s="214">
        <v>1820</v>
      </c>
      <c r="J41" s="67">
        <f t="shared" si="2"/>
        <v>1588</v>
      </c>
      <c r="K41" s="208" t="s">
        <v>55</v>
      </c>
      <c r="L41" s="209"/>
      <c r="M41" s="215">
        <f t="shared" ref="M41:R41" si="37">C41/C3</f>
        <v>0.6077003121748179</v>
      </c>
      <c r="N41" s="215">
        <f t="shared" si="37"/>
        <v>0.62566215420835791</v>
      </c>
      <c r="O41" s="215">
        <f t="shared" si="37"/>
        <v>0.60070671378091878</v>
      </c>
      <c r="P41" s="215">
        <f t="shared" si="37"/>
        <v>0.54214123006833714</v>
      </c>
      <c r="Q41" s="215">
        <f t="shared" si="37"/>
        <v>0.61614583333333328</v>
      </c>
      <c r="R41" s="216">
        <f t="shared" si="37"/>
        <v>0.61020590868397495</v>
      </c>
      <c r="S41" s="217">
        <f>I41/I3*100</f>
        <v>66.157760814249372</v>
      </c>
      <c r="T41" s="26">
        <f t="shared" si="7"/>
        <v>0.56033874382498239</v>
      </c>
    </row>
    <row r="42" spans="1:20" ht="24" customHeight="1" thickBot="1" x14ac:dyDescent="0.35">
      <c r="A42" s="218" t="s">
        <v>56</v>
      </c>
      <c r="B42" s="219"/>
      <c r="C42" s="220">
        <v>100</v>
      </c>
      <c r="D42" s="211">
        <v>207</v>
      </c>
      <c r="E42" s="221">
        <v>63</v>
      </c>
      <c r="F42" s="221">
        <v>50</v>
      </c>
      <c r="G42" s="222">
        <v>254</v>
      </c>
      <c r="H42" s="203">
        <f t="shared" si="36"/>
        <v>674</v>
      </c>
      <c r="I42" s="214">
        <v>674</v>
      </c>
      <c r="J42" s="67">
        <f t="shared" si="2"/>
        <v>0</v>
      </c>
      <c r="K42" s="218" t="s">
        <v>56</v>
      </c>
      <c r="L42" s="219"/>
      <c r="M42" s="215">
        <f t="shared" ref="M42:R42" si="38">C42/C3</f>
        <v>0.1040582726326743</v>
      </c>
      <c r="N42" s="215">
        <f t="shared" si="38"/>
        <v>0.12183637433784579</v>
      </c>
      <c r="O42" s="215">
        <f t="shared" si="38"/>
        <v>0.11130742049469965</v>
      </c>
      <c r="P42" s="215">
        <f t="shared" si="38"/>
        <v>0.11389521640091116</v>
      </c>
      <c r="Q42" s="215">
        <f t="shared" si="38"/>
        <v>0.13229166666666667</v>
      </c>
      <c r="R42" s="216">
        <f t="shared" si="38"/>
        <v>0.120680393912265</v>
      </c>
      <c r="S42" s="217">
        <f>I42/I3*100</f>
        <v>24.50018175209015</v>
      </c>
      <c r="T42" s="26">
        <f t="shared" si="7"/>
        <v>0</v>
      </c>
    </row>
    <row r="43" spans="1:20" ht="18" customHeight="1" thickBot="1" x14ac:dyDescent="0.35">
      <c r="A43" s="208" t="s">
        <v>57</v>
      </c>
      <c r="B43" s="209"/>
      <c r="C43" s="210">
        <v>213</v>
      </c>
      <c r="D43" s="223">
        <v>266</v>
      </c>
      <c r="E43" s="212">
        <v>86</v>
      </c>
      <c r="F43" s="212">
        <v>81</v>
      </c>
      <c r="G43" s="213">
        <v>349</v>
      </c>
      <c r="H43" s="203">
        <f t="shared" si="36"/>
        <v>995</v>
      </c>
      <c r="I43" s="214">
        <v>355</v>
      </c>
      <c r="J43" s="67">
        <f t="shared" si="2"/>
        <v>640</v>
      </c>
      <c r="K43" s="208" t="s">
        <v>57</v>
      </c>
      <c r="L43" s="209"/>
      <c r="M43" s="215">
        <f t="shared" ref="M43:R43" si="39">C43/C3</f>
        <v>0.22164412070759626</v>
      </c>
      <c r="N43" s="215">
        <f t="shared" si="39"/>
        <v>0.15656268393172454</v>
      </c>
      <c r="O43" s="215">
        <f t="shared" si="39"/>
        <v>0.1519434628975265</v>
      </c>
      <c r="P43" s="215">
        <f t="shared" si="39"/>
        <v>0.18451025056947609</v>
      </c>
      <c r="Q43" s="215">
        <f t="shared" si="39"/>
        <v>0.18177083333333333</v>
      </c>
      <c r="R43" s="216">
        <f t="shared" si="39"/>
        <v>0.17815577439570277</v>
      </c>
      <c r="S43" s="217">
        <f>I43/I3*100</f>
        <v>12.904398400581607</v>
      </c>
      <c r="T43" s="26">
        <f t="shared" si="7"/>
        <v>0.22582921665490474</v>
      </c>
    </row>
    <row r="44" spans="1:20" ht="18" customHeight="1" thickBot="1" x14ac:dyDescent="0.35">
      <c r="A44" s="224" t="s">
        <v>58</v>
      </c>
      <c r="B44" s="225"/>
      <c r="C44" s="210">
        <v>302</v>
      </c>
      <c r="D44" s="223">
        <v>717</v>
      </c>
      <c r="E44" s="212">
        <v>224</v>
      </c>
      <c r="F44" s="212">
        <v>173</v>
      </c>
      <c r="G44" s="213">
        <v>767</v>
      </c>
      <c r="H44" s="203">
        <f t="shared" si="36"/>
        <v>2183</v>
      </c>
      <c r="I44" s="214">
        <v>1046</v>
      </c>
      <c r="J44" s="67">
        <f t="shared" si="2"/>
        <v>1137</v>
      </c>
      <c r="K44" s="224" t="s">
        <v>58</v>
      </c>
      <c r="L44" s="225"/>
      <c r="M44" s="215">
        <f t="shared" ref="M44:R44" si="40">C44/C3</f>
        <v>0.31425598335067639</v>
      </c>
      <c r="N44" s="215">
        <f t="shared" si="40"/>
        <v>0.42201294879340789</v>
      </c>
      <c r="O44" s="215">
        <f t="shared" si="40"/>
        <v>0.39575971731448761</v>
      </c>
      <c r="P44" s="215">
        <f t="shared" si="40"/>
        <v>0.39407744874715261</v>
      </c>
      <c r="Q44" s="215">
        <f t="shared" si="40"/>
        <v>0.39947916666666666</v>
      </c>
      <c r="R44" s="216">
        <f t="shared" si="40"/>
        <v>0.39086839749328561</v>
      </c>
      <c r="S44" s="226">
        <f>I44/I3*100</f>
        <v>38.022537259178478</v>
      </c>
      <c r="T44" s="26">
        <f t="shared" si="7"/>
        <v>0.40119971771347918</v>
      </c>
    </row>
    <row r="45" spans="1:20" ht="18" customHeight="1" thickBot="1" x14ac:dyDescent="0.35">
      <c r="A45" s="227" t="s">
        <v>59</v>
      </c>
      <c r="B45" s="228"/>
      <c r="C45" s="210">
        <v>297</v>
      </c>
      <c r="D45" s="223">
        <v>642</v>
      </c>
      <c r="E45" s="212">
        <v>195</v>
      </c>
      <c r="F45" s="212">
        <v>167</v>
      </c>
      <c r="G45" s="213">
        <v>680</v>
      </c>
      <c r="H45" s="203">
        <f t="shared" si="36"/>
        <v>1981</v>
      </c>
      <c r="I45" s="214">
        <v>996</v>
      </c>
      <c r="J45" s="67">
        <f t="shared" si="2"/>
        <v>985</v>
      </c>
      <c r="K45" s="227" t="s">
        <v>59</v>
      </c>
      <c r="L45" s="228"/>
      <c r="M45" s="215">
        <f t="shared" ref="M45:R45" si="41">C45/C3</f>
        <v>0.30905306971904267</v>
      </c>
      <c r="N45" s="215">
        <f t="shared" si="41"/>
        <v>0.37786933490288405</v>
      </c>
      <c r="O45" s="215">
        <f t="shared" si="41"/>
        <v>0.34452296819787986</v>
      </c>
      <c r="P45" s="215">
        <f t="shared" si="41"/>
        <v>0.38041002277904329</v>
      </c>
      <c r="Q45" s="215">
        <f t="shared" si="41"/>
        <v>0.35416666666666669</v>
      </c>
      <c r="R45" s="216">
        <f t="shared" si="41"/>
        <v>0.35470008952551479</v>
      </c>
      <c r="S45" s="217">
        <f>I45/I3*100</f>
        <v>36.205016357688116</v>
      </c>
      <c r="T45" s="26">
        <f t="shared" si="7"/>
        <v>0.3475652787579393</v>
      </c>
    </row>
    <row r="46" spans="1:20" ht="18" customHeight="1" thickBot="1" x14ac:dyDescent="0.35">
      <c r="A46" s="229" t="s">
        <v>60</v>
      </c>
      <c r="B46" s="230"/>
      <c r="C46" s="210">
        <v>397</v>
      </c>
      <c r="D46" s="211">
        <v>907</v>
      </c>
      <c r="E46" s="212">
        <v>319</v>
      </c>
      <c r="F46" s="212">
        <v>255</v>
      </c>
      <c r="G46" s="213">
        <v>1068</v>
      </c>
      <c r="H46" s="203">
        <f t="shared" si="36"/>
        <v>2946</v>
      </c>
      <c r="I46" s="214">
        <v>1139</v>
      </c>
      <c r="J46" s="67">
        <f t="shared" si="2"/>
        <v>1807</v>
      </c>
      <c r="K46" s="229" t="s">
        <v>60</v>
      </c>
      <c r="L46" s="230"/>
      <c r="M46" s="215">
        <f t="shared" ref="M46:R46" si="42">C46/C3</f>
        <v>0.41311134235171698</v>
      </c>
      <c r="N46" s="215">
        <f t="shared" si="42"/>
        <v>0.53384343731606831</v>
      </c>
      <c r="O46" s="215">
        <f t="shared" si="42"/>
        <v>0.56360424028268552</v>
      </c>
      <c r="P46" s="215">
        <f t="shared" si="42"/>
        <v>0.5808656036446469</v>
      </c>
      <c r="Q46" s="215">
        <f t="shared" si="42"/>
        <v>0.55625000000000002</v>
      </c>
      <c r="R46" s="216">
        <f t="shared" si="42"/>
        <v>0.52748433303491493</v>
      </c>
      <c r="S46" s="217">
        <f>I46/I3*100</f>
        <v>41.403126135950565</v>
      </c>
      <c r="T46" s="26">
        <f t="shared" si="7"/>
        <v>0.63761467889908252</v>
      </c>
    </row>
    <row r="47" spans="1:20" ht="25.5" customHeight="1" thickBot="1" x14ac:dyDescent="0.35">
      <c r="A47" s="218" t="s">
        <v>61</v>
      </c>
      <c r="B47" s="219"/>
      <c r="C47" s="210">
        <v>74</v>
      </c>
      <c r="D47" s="223">
        <v>56</v>
      </c>
      <c r="E47" s="212">
        <v>22</v>
      </c>
      <c r="F47" s="212">
        <v>19</v>
      </c>
      <c r="G47" s="213">
        <v>70</v>
      </c>
      <c r="H47" s="203">
        <f t="shared" si="36"/>
        <v>241</v>
      </c>
      <c r="I47" s="214">
        <v>176</v>
      </c>
      <c r="J47" s="67">
        <f t="shared" si="2"/>
        <v>65</v>
      </c>
      <c r="K47" s="218" t="s">
        <v>61</v>
      </c>
      <c r="L47" s="219"/>
      <c r="M47" s="215">
        <f t="shared" ref="M47:R47" si="43">C47/C3</f>
        <v>7.7003121748178985E-2</v>
      </c>
      <c r="N47" s="215">
        <f t="shared" si="43"/>
        <v>3.2960565038257797E-2</v>
      </c>
      <c r="O47" s="215">
        <f t="shared" si="43"/>
        <v>3.8869257950530034E-2</v>
      </c>
      <c r="P47" s="215">
        <f t="shared" si="43"/>
        <v>4.328018223234624E-2</v>
      </c>
      <c r="Q47" s="215">
        <f t="shared" si="43"/>
        <v>3.6458333333333336E-2</v>
      </c>
      <c r="R47" s="216">
        <f t="shared" si="43"/>
        <v>4.3151298119964189E-2</v>
      </c>
      <c r="S47" s="217">
        <f>I47/I3*100</f>
        <v>6.3976735732460916</v>
      </c>
      <c r="T47" s="26">
        <f t="shared" si="7"/>
        <v>2.2935779816513763E-2</v>
      </c>
    </row>
    <row r="48" spans="1:20" ht="26.25" customHeight="1" thickBot="1" x14ac:dyDescent="0.35">
      <c r="A48" s="231" t="s">
        <v>62</v>
      </c>
      <c r="B48" s="232"/>
      <c r="C48" s="210">
        <v>10</v>
      </c>
      <c r="D48" s="223">
        <v>14</v>
      </c>
      <c r="E48" s="212">
        <v>7</v>
      </c>
      <c r="F48" s="212">
        <v>9</v>
      </c>
      <c r="G48" s="213">
        <v>23</v>
      </c>
      <c r="H48" s="203">
        <f t="shared" si="36"/>
        <v>63</v>
      </c>
      <c r="I48" s="214">
        <v>2</v>
      </c>
      <c r="J48" s="67">
        <f t="shared" si="2"/>
        <v>61</v>
      </c>
      <c r="K48" s="231" t="s">
        <v>62</v>
      </c>
      <c r="L48" s="232"/>
      <c r="M48" s="215">
        <f t="shared" ref="M48:R48" si="44">C48/C3</f>
        <v>1.040582726326743E-2</v>
      </c>
      <c r="N48" s="215">
        <f t="shared" si="44"/>
        <v>8.2401412595644492E-3</v>
      </c>
      <c r="O48" s="215">
        <f t="shared" si="44"/>
        <v>1.2367491166077738E-2</v>
      </c>
      <c r="P48" s="215">
        <f t="shared" si="44"/>
        <v>2.0501138952164009E-2</v>
      </c>
      <c r="Q48" s="215">
        <f t="shared" si="44"/>
        <v>1.1979166666666667E-2</v>
      </c>
      <c r="R48" s="216">
        <f t="shared" si="44"/>
        <v>1.1280214861235453E-2</v>
      </c>
      <c r="S48" s="217">
        <f>I48/I3*100</f>
        <v>7.2700836059614679E-2</v>
      </c>
      <c r="T48" s="26">
        <f t="shared" si="7"/>
        <v>2.1524347212420608E-2</v>
      </c>
    </row>
    <row r="49" spans="1:20" ht="19.5" customHeight="1" thickBot="1" x14ac:dyDescent="0.35">
      <c r="A49" s="161" t="s">
        <v>63</v>
      </c>
      <c r="B49" s="162"/>
      <c r="C49" s="210">
        <v>39</v>
      </c>
      <c r="D49" s="223">
        <v>39</v>
      </c>
      <c r="E49" s="212">
        <v>12</v>
      </c>
      <c r="F49" s="212">
        <v>8</v>
      </c>
      <c r="G49" s="213">
        <v>47</v>
      </c>
      <c r="H49" s="203">
        <f t="shared" si="36"/>
        <v>145</v>
      </c>
      <c r="I49" s="77">
        <v>73</v>
      </c>
      <c r="J49" s="67">
        <f t="shared" si="2"/>
        <v>72</v>
      </c>
      <c r="K49" s="161" t="s">
        <v>63</v>
      </c>
      <c r="L49" s="162"/>
      <c r="M49" s="233">
        <f t="shared" ref="M49:R49" si="45">C49/C3</f>
        <v>4.0582726326742979E-2</v>
      </c>
      <c r="N49" s="233">
        <f t="shared" si="45"/>
        <v>2.2954679223072396E-2</v>
      </c>
      <c r="O49" s="233">
        <f t="shared" si="45"/>
        <v>2.1201413427561839E-2</v>
      </c>
      <c r="P49" s="233">
        <f t="shared" si="45"/>
        <v>1.8223234624145785E-2</v>
      </c>
      <c r="Q49" s="233">
        <f t="shared" si="45"/>
        <v>2.4479166666666666E-2</v>
      </c>
      <c r="R49" s="234">
        <f t="shared" si="45"/>
        <v>2.5962399283795883E-2</v>
      </c>
      <c r="S49" s="235">
        <f>I49/I3*100</f>
        <v>2.653580516175936</v>
      </c>
      <c r="T49" s="26">
        <f t="shared" si="7"/>
        <v>2.5405786873676783E-2</v>
      </c>
    </row>
    <row r="50" spans="1:20" ht="24.75" customHeight="1" thickBot="1" x14ac:dyDescent="0.35">
      <c r="A50" s="236" t="s">
        <v>64</v>
      </c>
      <c r="B50" s="237"/>
      <c r="C50" s="238">
        <v>3</v>
      </c>
      <c r="D50" s="239">
        <v>2</v>
      </c>
      <c r="E50" s="240">
        <v>0</v>
      </c>
      <c r="F50" s="240">
        <v>0</v>
      </c>
      <c r="G50" s="241">
        <v>1</v>
      </c>
      <c r="H50" s="203">
        <f t="shared" si="36"/>
        <v>6</v>
      </c>
      <c r="I50" s="77">
        <v>6</v>
      </c>
      <c r="J50" s="118">
        <f t="shared" si="2"/>
        <v>0</v>
      </c>
      <c r="K50" s="236" t="s">
        <v>64</v>
      </c>
      <c r="L50" s="237"/>
      <c r="M50" s="180">
        <f t="shared" ref="M50:R50" si="46">C50/C3</f>
        <v>3.1217481789802288E-3</v>
      </c>
      <c r="N50" s="180">
        <f t="shared" si="46"/>
        <v>1.1771630370806356E-3</v>
      </c>
      <c r="O50" s="180">
        <f t="shared" si="46"/>
        <v>0</v>
      </c>
      <c r="P50" s="180">
        <f t="shared" si="46"/>
        <v>0</v>
      </c>
      <c r="Q50" s="180">
        <f t="shared" si="46"/>
        <v>5.2083333333333333E-4</v>
      </c>
      <c r="R50" s="181">
        <f t="shared" si="46"/>
        <v>1.0743061772605193E-3</v>
      </c>
      <c r="S50" s="182">
        <f>I50/I3*100</f>
        <v>0.21810250817884408</v>
      </c>
      <c r="T50" s="26">
        <f t="shared" si="7"/>
        <v>0</v>
      </c>
    </row>
    <row r="51" spans="1:20" s="250" customFormat="1" ht="18.75" customHeight="1" thickBot="1" x14ac:dyDescent="0.35">
      <c r="A51" s="242" t="s">
        <v>65</v>
      </c>
      <c r="B51" s="243"/>
      <c r="C51" s="244"/>
      <c r="D51" s="244"/>
      <c r="E51" s="244"/>
      <c r="F51" s="245"/>
      <c r="G51" s="244"/>
      <c r="H51" s="246">
        <v>6527</v>
      </c>
      <c r="I51" s="247">
        <v>2837</v>
      </c>
      <c r="J51" s="84">
        <f t="shared" si="2"/>
        <v>3690</v>
      </c>
      <c r="K51" s="248" t="s">
        <v>65</v>
      </c>
      <c r="L51" s="249"/>
      <c r="P51" s="251"/>
      <c r="R51" s="252">
        <v>100</v>
      </c>
      <c r="S51" s="247">
        <v>2501</v>
      </c>
      <c r="T51" s="26"/>
    </row>
    <row r="52" spans="1:20" s="250" customFormat="1" ht="18.75" customHeight="1" thickBot="1" x14ac:dyDescent="0.35">
      <c r="A52" s="253" t="s">
        <v>66</v>
      </c>
      <c r="B52" s="254"/>
      <c r="C52" s="244"/>
      <c r="D52" s="255"/>
      <c r="E52" s="255"/>
      <c r="F52" s="245"/>
      <c r="G52" s="244"/>
      <c r="H52" s="256">
        <v>1194</v>
      </c>
      <c r="I52" s="257">
        <v>544</v>
      </c>
      <c r="J52" s="67">
        <f t="shared" si="2"/>
        <v>650</v>
      </c>
      <c r="K52" s="248" t="s">
        <v>66</v>
      </c>
      <c r="L52" s="249"/>
      <c r="P52" s="251"/>
      <c r="R52" s="258">
        <f>H52/H51</f>
        <v>0.18293243450283439</v>
      </c>
      <c r="S52" s="259">
        <f>I52/H52</f>
        <v>0.45561139028475711</v>
      </c>
      <c r="T52" s="26"/>
    </row>
    <row r="53" spans="1:20" s="250" customFormat="1" ht="18.75" customHeight="1" thickBot="1" x14ac:dyDescent="0.35">
      <c r="A53" s="253" t="s">
        <v>67</v>
      </c>
      <c r="B53" s="254"/>
      <c r="C53" s="244"/>
      <c r="D53" s="255"/>
      <c r="E53" s="255"/>
      <c r="F53" s="245"/>
      <c r="G53" s="244"/>
      <c r="H53" s="256">
        <v>5333</v>
      </c>
      <c r="I53" s="260">
        <v>2293</v>
      </c>
      <c r="J53" s="67">
        <f t="shared" si="2"/>
        <v>3040</v>
      </c>
      <c r="K53" s="248" t="s">
        <v>67</v>
      </c>
      <c r="L53" s="249"/>
      <c r="P53" s="251"/>
      <c r="R53" s="258">
        <f>H53/H51</f>
        <v>0.81706756549716564</v>
      </c>
      <c r="S53" s="259">
        <f>I53/H53</f>
        <v>0.42996437277329835</v>
      </c>
      <c r="T53" s="26"/>
    </row>
    <row r="54" spans="1:20" s="250" customFormat="1" ht="18.75" customHeight="1" thickBot="1" x14ac:dyDescent="0.35">
      <c r="A54" s="253" t="s">
        <v>68</v>
      </c>
      <c r="B54" s="254"/>
      <c r="C54" s="244"/>
      <c r="D54" s="255"/>
      <c r="E54" s="255"/>
      <c r="F54" s="245"/>
      <c r="G54" s="244"/>
      <c r="H54" s="256">
        <v>6447</v>
      </c>
      <c r="I54" s="257">
        <v>2814</v>
      </c>
      <c r="J54" s="67">
        <f t="shared" si="2"/>
        <v>3633</v>
      </c>
      <c r="K54" s="248" t="s">
        <v>68</v>
      </c>
      <c r="L54" s="249"/>
      <c r="P54" s="251"/>
      <c r="R54" s="261">
        <v>100</v>
      </c>
      <c r="S54" s="262">
        <f>I54/H54</f>
        <v>0.43648208469055377</v>
      </c>
      <c r="T54" s="26"/>
    </row>
    <row r="55" spans="1:20" ht="15.75" customHeight="1" thickBot="1" x14ac:dyDescent="0.35">
      <c r="A55" s="263" t="s">
        <v>69</v>
      </c>
      <c r="B55" s="264"/>
      <c r="C55" s="45"/>
      <c r="D55" s="255"/>
      <c r="E55" s="255"/>
      <c r="F55" s="265"/>
      <c r="G55" s="45"/>
      <c r="H55" s="266">
        <v>3180</v>
      </c>
      <c r="I55" s="267">
        <v>1299</v>
      </c>
      <c r="J55" s="118">
        <f t="shared" si="2"/>
        <v>1881</v>
      </c>
      <c r="K55" s="248" t="s">
        <v>69</v>
      </c>
      <c r="L55" s="268"/>
      <c r="P55" s="269"/>
      <c r="R55" s="270">
        <f>H55/H54</f>
        <v>0.4932526756630991</v>
      </c>
      <c r="S55" s="271">
        <f>I55/H55</f>
        <v>0.40849056603773587</v>
      </c>
      <c r="T55" s="26"/>
    </row>
    <row r="56" spans="1:20" x14ac:dyDescent="0.3">
      <c r="D56" s="255"/>
      <c r="E56" s="255"/>
    </row>
    <row r="57" spans="1:20" x14ac:dyDescent="0.3">
      <c r="D57" s="255"/>
      <c r="E57" s="255"/>
    </row>
    <row r="58" spans="1:20" x14ac:dyDescent="0.3">
      <c r="D58" s="255"/>
      <c r="E58" s="255"/>
    </row>
    <row r="59" spans="1:20" x14ac:dyDescent="0.3">
      <c r="D59" s="255"/>
      <c r="E59" s="255"/>
    </row>
    <row r="60" spans="1:20" x14ac:dyDescent="0.3">
      <c r="D60" s="255"/>
      <c r="E60" s="255"/>
    </row>
    <row r="61" spans="1:20" x14ac:dyDescent="0.3">
      <c r="D61" s="255"/>
      <c r="E61" s="255"/>
    </row>
    <row r="62" spans="1:20" x14ac:dyDescent="0.3">
      <c r="A62" s="272" t="s">
        <v>70</v>
      </c>
      <c r="D62" s="255"/>
      <c r="E62" s="255"/>
    </row>
    <row r="63" spans="1:20" x14ac:dyDescent="0.3">
      <c r="E63" s="273"/>
    </row>
  </sheetData>
  <mergeCells count="41">
    <mergeCell ref="A50:B50"/>
    <mergeCell ref="K50:L50"/>
    <mergeCell ref="A47:B47"/>
    <mergeCell ref="K47:L47"/>
    <mergeCell ref="A48:B48"/>
    <mergeCell ref="K48:L48"/>
    <mergeCell ref="A49:B49"/>
    <mergeCell ref="K49:L49"/>
    <mergeCell ref="A41:B41"/>
    <mergeCell ref="K41:L41"/>
    <mergeCell ref="A42:B42"/>
    <mergeCell ref="K42:L42"/>
    <mergeCell ref="A43:B43"/>
    <mergeCell ref="K43:L43"/>
    <mergeCell ref="A37:B37"/>
    <mergeCell ref="K37:L37"/>
    <mergeCell ref="A38:I38"/>
    <mergeCell ref="A39:B39"/>
    <mergeCell ref="K39:L39"/>
    <mergeCell ref="A40:B40"/>
    <mergeCell ref="K40:L40"/>
    <mergeCell ref="A18:B18"/>
    <mergeCell ref="A26:B26"/>
    <mergeCell ref="A33:B33"/>
    <mergeCell ref="A35:B35"/>
    <mergeCell ref="K35:L35"/>
    <mergeCell ref="A36:B36"/>
    <mergeCell ref="K36:L36"/>
    <mergeCell ref="A6:B6"/>
    <mergeCell ref="K6:L6"/>
    <mergeCell ref="A7:A12"/>
    <mergeCell ref="K7:K12"/>
    <mergeCell ref="A13:A17"/>
    <mergeCell ref="K13:K17"/>
    <mergeCell ref="A1:B2"/>
    <mergeCell ref="C1:I1"/>
    <mergeCell ref="M1:S1"/>
    <mergeCell ref="K2:L3"/>
    <mergeCell ref="A3:B3"/>
    <mergeCell ref="A4:B4"/>
    <mergeCell ref="K4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2014-02-25T07:24:53Z</dcterms:created>
  <dcterms:modified xsi:type="dcterms:W3CDTF">2014-02-25T07:25:41Z</dcterms:modified>
</cp:coreProperties>
</file>