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36" windowWidth="22692" windowHeight="9264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S55" i="1" l="1"/>
  <c r="R55" i="1"/>
  <c r="J55" i="1"/>
  <c r="S54" i="1"/>
  <c r="J54" i="1"/>
  <c r="S53" i="1"/>
  <c r="R53" i="1"/>
  <c r="J53" i="1"/>
  <c r="S52" i="1"/>
  <c r="R52" i="1"/>
  <c r="J52" i="1"/>
  <c r="J51" i="1"/>
  <c r="S50" i="1"/>
  <c r="Q50" i="1"/>
  <c r="P50" i="1"/>
  <c r="O50" i="1"/>
  <c r="N50" i="1"/>
  <c r="M50" i="1"/>
  <c r="H50" i="1"/>
  <c r="J50" i="1" s="1"/>
  <c r="S49" i="1"/>
  <c r="Q49" i="1"/>
  <c r="P49" i="1"/>
  <c r="O49" i="1"/>
  <c r="N49" i="1"/>
  <c r="M49" i="1"/>
  <c r="J49" i="1"/>
  <c r="H49" i="1"/>
  <c r="R49" i="1" s="1"/>
  <c r="H48" i="1"/>
  <c r="S47" i="1"/>
  <c r="Q47" i="1"/>
  <c r="P47" i="1"/>
  <c r="O47" i="1"/>
  <c r="N47" i="1"/>
  <c r="M47" i="1"/>
  <c r="J47" i="1"/>
  <c r="H47" i="1"/>
  <c r="R47" i="1" s="1"/>
  <c r="S46" i="1"/>
  <c r="Q46" i="1"/>
  <c r="P46" i="1"/>
  <c r="O46" i="1"/>
  <c r="N46" i="1"/>
  <c r="M46" i="1"/>
  <c r="J46" i="1"/>
  <c r="H46" i="1"/>
  <c r="S45" i="1"/>
  <c r="Q45" i="1"/>
  <c r="P45" i="1"/>
  <c r="O45" i="1"/>
  <c r="N45" i="1"/>
  <c r="M45" i="1"/>
  <c r="H45" i="1"/>
  <c r="J45" i="1" s="1"/>
  <c r="S44" i="1"/>
  <c r="Q44" i="1"/>
  <c r="P44" i="1"/>
  <c r="O44" i="1"/>
  <c r="N44" i="1"/>
  <c r="M44" i="1"/>
  <c r="J44" i="1"/>
  <c r="H44" i="1"/>
  <c r="S43" i="1"/>
  <c r="Q43" i="1"/>
  <c r="P43" i="1"/>
  <c r="O43" i="1"/>
  <c r="N43" i="1"/>
  <c r="M43" i="1"/>
  <c r="H43" i="1"/>
  <c r="J43" i="1" s="1"/>
  <c r="S42" i="1"/>
  <c r="Q42" i="1"/>
  <c r="P42" i="1"/>
  <c r="O42" i="1"/>
  <c r="N42" i="1"/>
  <c r="M42" i="1"/>
  <c r="J42" i="1"/>
  <c r="H42" i="1"/>
  <c r="J41" i="1"/>
  <c r="S40" i="1"/>
  <c r="Q40" i="1"/>
  <c r="P40" i="1"/>
  <c r="O40" i="1"/>
  <c r="N40" i="1"/>
  <c r="M40" i="1"/>
  <c r="J40" i="1"/>
  <c r="H40" i="1"/>
  <c r="S39" i="1"/>
  <c r="Q39" i="1"/>
  <c r="P39" i="1"/>
  <c r="O39" i="1"/>
  <c r="N39" i="1"/>
  <c r="M39" i="1"/>
  <c r="H39" i="1"/>
  <c r="J39" i="1" s="1"/>
  <c r="S38" i="1"/>
  <c r="Q38" i="1"/>
  <c r="P38" i="1"/>
  <c r="O38" i="1"/>
  <c r="N38" i="1"/>
  <c r="M38" i="1"/>
  <c r="J38" i="1"/>
  <c r="H38" i="1"/>
  <c r="S37" i="1"/>
  <c r="Q37" i="1"/>
  <c r="P37" i="1"/>
  <c r="O37" i="1"/>
  <c r="N37" i="1"/>
  <c r="M37" i="1"/>
  <c r="H37" i="1"/>
  <c r="J37" i="1" s="1"/>
  <c r="S36" i="1"/>
  <c r="Q36" i="1"/>
  <c r="P36" i="1"/>
  <c r="O36" i="1"/>
  <c r="N36" i="1"/>
  <c r="M36" i="1"/>
  <c r="J36" i="1"/>
  <c r="H36" i="1"/>
  <c r="I34" i="1"/>
  <c r="G34" i="1"/>
  <c r="F34" i="1"/>
  <c r="E34" i="1"/>
  <c r="D34" i="1"/>
  <c r="C34" i="1"/>
  <c r="S33" i="1"/>
  <c r="Q33" i="1"/>
  <c r="P33" i="1"/>
  <c r="O33" i="1"/>
  <c r="N33" i="1"/>
  <c r="M33" i="1"/>
  <c r="J33" i="1"/>
  <c r="H33" i="1"/>
  <c r="S32" i="1"/>
  <c r="Q32" i="1"/>
  <c r="P32" i="1"/>
  <c r="O32" i="1"/>
  <c r="N32" i="1"/>
  <c r="M32" i="1"/>
  <c r="H32" i="1"/>
  <c r="J32" i="1" s="1"/>
  <c r="S31" i="1"/>
  <c r="Q31" i="1"/>
  <c r="P31" i="1"/>
  <c r="O31" i="1"/>
  <c r="N31" i="1"/>
  <c r="M31" i="1"/>
  <c r="H31" i="1"/>
  <c r="J31" i="1" s="1"/>
  <c r="S30" i="1"/>
  <c r="Q30" i="1"/>
  <c r="P30" i="1"/>
  <c r="O30" i="1"/>
  <c r="N30" i="1"/>
  <c r="M30" i="1"/>
  <c r="H30" i="1"/>
  <c r="J30" i="1" s="1"/>
  <c r="S29" i="1"/>
  <c r="Q29" i="1"/>
  <c r="P29" i="1"/>
  <c r="O29" i="1"/>
  <c r="N29" i="1"/>
  <c r="M29" i="1"/>
  <c r="J29" i="1"/>
  <c r="H29" i="1"/>
  <c r="S28" i="1"/>
  <c r="Q28" i="1"/>
  <c r="P28" i="1"/>
  <c r="O28" i="1"/>
  <c r="N28" i="1"/>
  <c r="M28" i="1"/>
  <c r="H28" i="1"/>
  <c r="H34" i="1" s="1"/>
  <c r="J34" i="1" s="1"/>
  <c r="I27" i="1"/>
  <c r="G27" i="1"/>
  <c r="F27" i="1"/>
  <c r="E27" i="1"/>
  <c r="D27" i="1"/>
  <c r="H27" i="1" s="1"/>
  <c r="J27" i="1" s="1"/>
  <c r="C27" i="1"/>
  <c r="S26" i="1"/>
  <c r="Q26" i="1"/>
  <c r="P26" i="1"/>
  <c r="O26" i="1"/>
  <c r="N26" i="1"/>
  <c r="M26" i="1"/>
  <c r="H26" i="1"/>
  <c r="J26" i="1" s="1"/>
  <c r="S25" i="1"/>
  <c r="Q25" i="1"/>
  <c r="P25" i="1"/>
  <c r="O25" i="1"/>
  <c r="N25" i="1"/>
  <c r="M25" i="1"/>
  <c r="J25" i="1"/>
  <c r="H25" i="1"/>
  <c r="R25" i="1" s="1"/>
  <c r="S24" i="1"/>
  <c r="Q24" i="1"/>
  <c r="P24" i="1"/>
  <c r="O24" i="1"/>
  <c r="N24" i="1"/>
  <c r="M24" i="1"/>
  <c r="H24" i="1"/>
  <c r="J24" i="1" s="1"/>
  <c r="S23" i="1"/>
  <c r="Q23" i="1"/>
  <c r="P23" i="1"/>
  <c r="O23" i="1"/>
  <c r="N23" i="1"/>
  <c r="M23" i="1"/>
  <c r="J23" i="1"/>
  <c r="H23" i="1"/>
  <c r="R23" i="1" s="1"/>
  <c r="S22" i="1"/>
  <c r="Q22" i="1"/>
  <c r="P22" i="1"/>
  <c r="O22" i="1"/>
  <c r="N22" i="1"/>
  <c r="M22" i="1"/>
  <c r="H22" i="1"/>
  <c r="J22" i="1" s="1"/>
  <c r="S21" i="1"/>
  <c r="Q21" i="1"/>
  <c r="P21" i="1"/>
  <c r="O21" i="1"/>
  <c r="N21" i="1"/>
  <c r="M21" i="1"/>
  <c r="J21" i="1"/>
  <c r="H21" i="1"/>
  <c r="R21" i="1" s="1"/>
  <c r="S20" i="1"/>
  <c r="Q20" i="1"/>
  <c r="P20" i="1"/>
  <c r="O20" i="1"/>
  <c r="N20" i="1"/>
  <c r="M20" i="1"/>
  <c r="H20" i="1"/>
  <c r="J20" i="1" s="1"/>
  <c r="I19" i="1"/>
  <c r="G19" i="1"/>
  <c r="F19" i="1"/>
  <c r="E19" i="1"/>
  <c r="D19" i="1"/>
  <c r="C19" i="1"/>
  <c r="H19" i="1" s="1"/>
  <c r="J19" i="1" s="1"/>
  <c r="S18" i="1"/>
  <c r="Q18" i="1"/>
  <c r="P18" i="1"/>
  <c r="O18" i="1"/>
  <c r="N18" i="1"/>
  <c r="M18" i="1"/>
  <c r="J18" i="1"/>
  <c r="H18" i="1"/>
  <c r="S17" i="1"/>
  <c r="Q17" i="1"/>
  <c r="P17" i="1"/>
  <c r="O17" i="1"/>
  <c r="N17" i="1"/>
  <c r="M17" i="1"/>
  <c r="H17" i="1"/>
  <c r="J17" i="1" s="1"/>
  <c r="S16" i="1"/>
  <c r="Q16" i="1"/>
  <c r="P16" i="1"/>
  <c r="O16" i="1"/>
  <c r="N16" i="1"/>
  <c r="M16" i="1"/>
  <c r="J16" i="1"/>
  <c r="H16" i="1"/>
  <c r="S15" i="1"/>
  <c r="Q15" i="1"/>
  <c r="P15" i="1"/>
  <c r="O15" i="1"/>
  <c r="N15" i="1"/>
  <c r="M15" i="1"/>
  <c r="H15" i="1"/>
  <c r="J15" i="1" s="1"/>
  <c r="S14" i="1"/>
  <c r="Q14" i="1"/>
  <c r="P14" i="1"/>
  <c r="O14" i="1"/>
  <c r="N14" i="1"/>
  <c r="M14" i="1"/>
  <c r="J14" i="1"/>
  <c r="H14" i="1"/>
  <c r="I13" i="1"/>
  <c r="G13" i="1"/>
  <c r="F13" i="1"/>
  <c r="E13" i="1"/>
  <c r="D13" i="1"/>
  <c r="C13" i="1"/>
  <c r="Q12" i="1"/>
  <c r="P12" i="1"/>
  <c r="O12" i="1"/>
  <c r="N12" i="1"/>
  <c r="M12" i="1"/>
  <c r="J12" i="1"/>
  <c r="H12" i="1"/>
  <c r="S11" i="1"/>
  <c r="Q11" i="1"/>
  <c r="P11" i="1"/>
  <c r="O11" i="1"/>
  <c r="N11" i="1"/>
  <c r="M11" i="1"/>
  <c r="H11" i="1"/>
  <c r="J11" i="1" s="1"/>
  <c r="S10" i="1"/>
  <c r="Q10" i="1"/>
  <c r="P10" i="1"/>
  <c r="O10" i="1"/>
  <c r="N10" i="1"/>
  <c r="M10" i="1"/>
  <c r="J10" i="1"/>
  <c r="H10" i="1"/>
  <c r="S9" i="1"/>
  <c r="Q9" i="1"/>
  <c r="P9" i="1"/>
  <c r="O9" i="1"/>
  <c r="N9" i="1"/>
  <c r="M9" i="1"/>
  <c r="H9" i="1"/>
  <c r="J9" i="1" s="1"/>
  <c r="S8" i="1"/>
  <c r="Q8" i="1"/>
  <c r="P8" i="1"/>
  <c r="O8" i="1"/>
  <c r="N8" i="1"/>
  <c r="M8" i="1"/>
  <c r="J8" i="1"/>
  <c r="H8" i="1"/>
  <c r="S7" i="1"/>
  <c r="Q7" i="1"/>
  <c r="P7" i="1"/>
  <c r="O7" i="1"/>
  <c r="N7" i="1"/>
  <c r="M7" i="1"/>
  <c r="H7" i="1"/>
  <c r="J7" i="1" s="1"/>
  <c r="S6" i="1"/>
  <c r="Q6" i="1"/>
  <c r="P6" i="1"/>
  <c r="O6" i="1"/>
  <c r="N6" i="1"/>
  <c r="M6" i="1"/>
  <c r="J6" i="1"/>
  <c r="H6" i="1"/>
  <c r="J5" i="1"/>
  <c r="T5" i="1" s="1"/>
  <c r="I5" i="1"/>
  <c r="H5" i="1"/>
  <c r="Q4" i="1"/>
  <c r="P4" i="1"/>
  <c r="O4" i="1"/>
  <c r="N4" i="1"/>
  <c r="M4" i="1"/>
  <c r="I4" i="1"/>
  <c r="J4" i="1" s="1"/>
  <c r="T4" i="1" s="1"/>
  <c r="H4" i="1"/>
  <c r="R4" i="1" s="1"/>
  <c r="R3" i="1"/>
  <c r="N3" i="1"/>
  <c r="H3" i="1"/>
  <c r="P3" i="1" s="1"/>
  <c r="T14" i="1" l="1"/>
  <c r="T36" i="1"/>
  <c r="T24" i="1"/>
  <c r="T41" i="1"/>
  <c r="T50" i="1"/>
  <c r="T22" i="1"/>
  <c r="T39" i="1"/>
  <c r="T49" i="1"/>
  <c r="T16" i="1"/>
  <c r="T37" i="1"/>
  <c r="M3" i="1"/>
  <c r="Q3" i="1"/>
  <c r="R7" i="1"/>
  <c r="R9" i="1"/>
  <c r="R11" i="1"/>
  <c r="R15" i="1"/>
  <c r="R17" i="1"/>
  <c r="R28" i="1"/>
  <c r="R30" i="1"/>
  <c r="R32" i="1"/>
  <c r="R37" i="1"/>
  <c r="R39" i="1"/>
  <c r="R43" i="1"/>
  <c r="R45" i="1"/>
  <c r="S4" i="1"/>
  <c r="H13" i="1"/>
  <c r="R20" i="1"/>
  <c r="R22" i="1"/>
  <c r="R24" i="1"/>
  <c r="R26" i="1"/>
  <c r="R50" i="1"/>
  <c r="O3" i="1"/>
  <c r="S3" i="1"/>
  <c r="R6" i="1"/>
  <c r="R8" i="1"/>
  <c r="R10" i="1"/>
  <c r="R12" i="1"/>
  <c r="R14" i="1"/>
  <c r="R16" i="1"/>
  <c r="R18" i="1"/>
  <c r="J28" i="1"/>
  <c r="R29" i="1"/>
  <c r="R31" i="1"/>
  <c r="R33" i="1"/>
  <c r="R36" i="1"/>
  <c r="R38" i="1"/>
  <c r="R40" i="1"/>
  <c r="R42" i="1"/>
  <c r="R44" i="1"/>
  <c r="R46" i="1"/>
  <c r="J3" i="1"/>
  <c r="T26" i="1" s="1"/>
  <c r="T31" i="1" l="1"/>
  <c r="T15" i="1"/>
  <c r="T44" i="1"/>
  <c r="T33" i="1"/>
  <c r="T18" i="1"/>
  <c r="T47" i="1"/>
  <c r="T29" i="1"/>
  <c r="T19" i="1"/>
  <c r="T30" i="1"/>
  <c r="T10" i="1"/>
  <c r="T42" i="1"/>
  <c r="T21" i="1"/>
  <c r="T12" i="1"/>
  <c r="T43" i="1"/>
  <c r="T32" i="1"/>
  <c r="T17" i="1"/>
  <c r="T46" i="1"/>
  <c r="T34" i="1"/>
  <c r="T8" i="1"/>
  <c r="T27" i="1"/>
  <c r="T9" i="1"/>
  <c r="T28" i="1"/>
  <c r="T38" i="1"/>
  <c r="T20" i="1"/>
  <c r="T11" i="1"/>
  <c r="T40" i="1"/>
  <c r="T23" i="1"/>
  <c r="T6" i="1"/>
  <c r="T45" i="1"/>
  <c r="T25" i="1"/>
  <c r="T7" i="1"/>
  <c r="T3" i="1"/>
  <c r="T35" i="1"/>
</calcChain>
</file>

<file path=xl/sharedStrings.xml><?xml version="1.0" encoding="utf-8"?>
<sst xmlns="http://schemas.openxmlformats.org/spreadsheetml/2006/main" count="134" uniqueCount="71">
  <si>
    <t>Wyszczególnienie</t>
  </si>
  <si>
    <t>Liczba bezrobotnych (stan na dzień 31.12.2014 r.)</t>
  </si>
  <si>
    <t>31.12.2014 r. - %</t>
  </si>
  <si>
    <t>Miasto Leżajsk</t>
  </si>
  <si>
    <t>Gmina Leżajsk</t>
  </si>
  <si>
    <t>Gmina Grodzisko Dolne</t>
  </si>
  <si>
    <t>Gmina Kuryłówka</t>
  </si>
  <si>
    <t>Gmina Nowa Sarzyna</t>
  </si>
  <si>
    <t>Powiat leżajski</t>
  </si>
  <si>
    <t>Powiat leżajski kobiety</t>
  </si>
  <si>
    <t>Powiat leżajski mężczyźni</t>
  </si>
  <si>
    <t>Liczba bezrobotnych ogółem</t>
  </si>
  <si>
    <t>W tym kobiet</t>
  </si>
  <si>
    <t>Wiek</t>
  </si>
  <si>
    <t xml:space="preserve">15-17 </t>
  </si>
  <si>
    <t>z ogółem z prawem do zasiłku</t>
  </si>
  <si>
    <t xml:space="preserve">wiek (w latach) </t>
  </si>
  <si>
    <t xml:space="preserve">18-24 </t>
  </si>
  <si>
    <t xml:space="preserve">25-34 </t>
  </si>
  <si>
    <t xml:space="preserve">35-44 </t>
  </si>
  <si>
    <t xml:space="preserve">45-54 </t>
  </si>
  <si>
    <t xml:space="preserve">55-59 </t>
  </si>
  <si>
    <t>60 i więcej</t>
  </si>
  <si>
    <t xml:space="preserve">Wykształcenie </t>
  </si>
  <si>
    <t xml:space="preserve">wyższe </t>
  </si>
  <si>
    <t xml:space="preserve">polic. i śr. zaw. </t>
  </si>
  <si>
    <t xml:space="preserve">śr. ogólnokszt. </t>
  </si>
  <si>
    <t xml:space="preserve">zasad. zawod. </t>
  </si>
  <si>
    <t xml:space="preserve">gimnazj. i poniżej </t>
  </si>
  <si>
    <t xml:space="preserve">Ogółem </t>
  </si>
  <si>
    <t>Staż</t>
  </si>
  <si>
    <t xml:space="preserve">do 1 roku </t>
  </si>
  <si>
    <t>pracy</t>
  </si>
  <si>
    <t>1 do5 lat</t>
  </si>
  <si>
    <t>ogółem</t>
  </si>
  <si>
    <t>5 do 10</t>
  </si>
  <si>
    <t>10 do 20</t>
  </si>
  <si>
    <t>20 do 30</t>
  </si>
  <si>
    <t xml:space="preserve">30 lat i więcej </t>
  </si>
  <si>
    <t xml:space="preserve">bez stażu </t>
  </si>
  <si>
    <t>Czas</t>
  </si>
  <si>
    <t xml:space="preserve">do 1m-ca </t>
  </si>
  <si>
    <t>pozostawania</t>
  </si>
  <si>
    <t>1 do 3</t>
  </si>
  <si>
    <t xml:space="preserve">bez pracy </t>
  </si>
  <si>
    <t>3 do 6</t>
  </si>
  <si>
    <t>6 do 12</t>
  </si>
  <si>
    <t>12 do 24</t>
  </si>
  <si>
    <t xml:space="preserve">powyżej 24 </t>
  </si>
  <si>
    <t>dotychczas niepracujące</t>
  </si>
  <si>
    <t>do 12 m-cy od dn. uk. nauki</t>
  </si>
  <si>
    <t>bez kwalifikacji zawodowych</t>
  </si>
  <si>
    <t>bez doświadczenia zawodowego</t>
  </si>
  <si>
    <t>kobiety, które po urodz. dziecka nie podjęły zatrudn.</t>
  </si>
  <si>
    <t>kobiety, które po urodz. dziecka nie podjęły zatrudn</t>
  </si>
  <si>
    <t>Osoby w szczególnej sytuacji na rynku pracy:</t>
  </si>
  <si>
    <r>
      <rPr>
        <b/>
        <sz val="10"/>
        <rFont val="Arial"/>
        <family val="2"/>
        <charset val="238"/>
      </rPr>
      <t>Łącznie</t>
    </r>
    <r>
      <rPr>
        <b/>
        <sz val="8"/>
        <rFont val="Arial"/>
        <family val="2"/>
        <charset val="238"/>
      </rPr>
      <t xml:space="preserve"> (wartości się nie sumują z powodu możliwości wielokrotnego spełniania warunku):</t>
    </r>
  </si>
  <si>
    <t>do 30 roku życia</t>
  </si>
  <si>
    <t>do 25 r. ż.</t>
  </si>
  <si>
    <t>długotrwale bezrobotne</t>
  </si>
  <si>
    <t>powyżej 50 r. ż.</t>
  </si>
  <si>
    <t>korzystające ze świadczeń pomocy społecznej</t>
  </si>
  <si>
    <t>posiadające co najmniej jedno dziecko do 6 roku życia</t>
  </si>
  <si>
    <t>posiadające co najmniej jedno dziecko niepełnosprawne do 18 roku życia</t>
  </si>
  <si>
    <t>niepełnosprawne</t>
  </si>
  <si>
    <t>zarejestrowani w roku</t>
  </si>
  <si>
    <t>w tym po raz pierwszy</t>
  </si>
  <si>
    <t>w tym po raz kolejny</t>
  </si>
  <si>
    <t>wyrejestrowani w roku</t>
  </si>
  <si>
    <t>w tym podjęcie pracy</t>
  </si>
  <si>
    <t>liczba firm-doposażenie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</si>
</sst>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\ _z_ł_-;\-* #,##0\ _z_ł_-;_-* &quot;-&quot;??\ _z_ł_-;_-@_-"/>
    <numFmt numFmtId="165" formatCode="0.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2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3" fontId="3" fillId="4" borderId="8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9" fontId="8" fillId="6" borderId="8" xfId="2" applyFont="1" applyFill="1" applyBorder="1" applyAlignment="1">
      <alignment horizontal="center" vertical="top" wrapText="1"/>
    </xf>
    <xf numFmtId="9" fontId="8" fillId="6" borderId="3" xfId="2" applyFont="1" applyFill="1" applyBorder="1" applyAlignment="1">
      <alignment horizontal="center" vertical="top" wrapText="1"/>
    </xf>
    <xf numFmtId="9" fontId="3" fillId="6" borderId="8" xfId="2" applyFont="1" applyFill="1" applyBorder="1" applyAlignment="1">
      <alignment horizontal="center" vertical="top" wrapText="1"/>
    </xf>
    <xf numFmtId="9" fontId="8" fillId="4" borderId="8" xfId="2" applyNumberFormat="1" applyFont="1" applyFill="1" applyBorder="1" applyAlignment="1">
      <alignment horizontal="center" vertical="top" wrapText="1"/>
    </xf>
    <xf numFmtId="9" fontId="8" fillId="3" borderId="8" xfId="2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wrapText="1"/>
    </xf>
    <xf numFmtId="0" fontId="9" fillId="6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wrapText="1"/>
    </xf>
    <xf numFmtId="0" fontId="3" fillId="6" borderId="8" xfId="0" applyFont="1" applyFill="1" applyBorder="1" applyAlignment="1">
      <alignment horizontal="center" vertical="center" wrapText="1"/>
    </xf>
    <xf numFmtId="164" fontId="3" fillId="4" borderId="5" xfId="1" applyNumberFormat="1" applyFont="1" applyFill="1" applyBorder="1" applyAlignment="1">
      <alignment horizontal="right"/>
    </xf>
    <xf numFmtId="9" fontId="10" fillId="0" borderId="8" xfId="2" applyFont="1" applyFill="1" applyBorder="1" applyAlignment="1">
      <alignment horizontal="center" wrapText="1"/>
    </xf>
    <xf numFmtId="9" fontId="10" fillId="0" borderId="3" xfId="2" applyFont="1" applyFill="1" applyBorder="1" applyAlignment="1">
      <alignment horizontal="center" wrapText="1"/>
    </xf>
    <xf numFmtId="9" fontId="11" fillId="0" borderId="8" xfId="2" applyFont="1" applyFill="1" applyBorder="1" applyAlignment="1">
      <alignment horizontal="center" wrapText="1"/>
    </xf>
    <xf numFmtId="9" fontId="10" fillId="4" borderId="8" xfId="2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0" fillId="6" borderId="16" xfId="0" applyFont="1" applyFill="1" applyBorder="1" applyAlignment="1">
      <alignment horizontal="center" vertical="top" wrapText="1"/>
    </xf>
    <xf numFmtId="0" fontId="10" fillId="6" borderId="15" xfId="0" applyFont="1" applyFill="1" applyBorder="1" applyAlignment="1">
      <alignment horizontal="center" vertical="top" wrapText="1"/>
    </xf>
    <xf numFmtId="0" fontId="10" fillId="6" borderId="17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0" xfId="0" applyBorder="1"/>
    <xf numFmtId="0" fontId="10" fillId="0" borderId="10" xfId="0" applyFont="1" applyFill="1" applyBorder="1" applyAlignment="1">
      <alignment horizontal="center" wrapText="1"/>
    </xf>
    <xf numFmtId="0" fontId="10" fillId="6" borderId="2" xfId="0" applyFont="1" applyFill="1" applyBorder="1" applyAlignment="1">
      <alignment horizontal="center" vertical="top" wrapText="1"/>
    </xf>
    <xf numFmtId="0" fontId="10" fillId="6" borderId="10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wrapText="1"/>
    </xf>
    <xf numFmtId="0" fontId="3" fillId="6" borderId="18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0" fillId="6" borderId="13" xfId="0" applyFont="1" applyFill="1" applyBorder="1" applyAlignment="1">
      <alignment horizontal="center" vertical="top" wrapText="1"/>
    </xf>
    <xf numFmtId="0" fontId="10" fillId="6" borderId="19" xfId="0" applyFont="1" applyFill="1" applyBorder="1" applyAlignment="1">
      <alignment horizontal="center" wrapText="1"/>
    </xf>
    <xf numFmtId="9" fontId="10" fillId="0" borderId="12" xfId="2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 wrapText="1"/>
    </xf>
    <xf numFmtId="0" fontId="13" fillId="6" borderId="20" xfId="0" applyNumberFormat="1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vertical="top" wrapText="1"/>
    </xf>
    <xf numFmtId="0" fontId="6" fillId="5" borderId="15" xfId="0" applyFont="1" applyFill="1" applyBorder="1" applyAlignment="1">
      <alignment horizontal="center" wrapText="1"/>
    </xf>
    <xf numFmtId="9" fontId="10" fillId="0" borderId="23" xfId="2" applyFont="1" applyFill="1" applyBorder="1" applyAlignment="1">
      <alignment horizontal="center" vertical="center" wrapText="1"/>
    </xf>
    <xf numFmtId="9" fontId="10" fillId="0" borderId="24" xfId="2" applyFont="1" applyFill="1" applyBorder="1" applyAlignment="1">
      <alignment horizontal="center" vertical="center" wrapText="1"/>
    </xf>
    <xf numFmtId="9" fontId="11" fillId="0" borderId="25" xfId="2" applyFont="1" applyFill="1" applyBorder="1" applyAlignment="1">
      <alignment horizontal="center" vertical="center" wrapText="1"/>
    </xf>
    <xf numFmtId="9" fontId="10" fillId="4" borderId="25" xfId="2" applyFont="1" applyFill="1" applyBorder="1" applyAlignment="1">
      <alignment horizontal="center" vertical="center" wrapText="1"/>
    </xf>
    <xf numFmtId="0" fontId="13" fillId="6" borderId="26" xfId="0" applyNumberFormat="1" applyFont="1" applyFill="1" applyBorder="1" applyAlignment="1">
      <alignment horizontal="center" vertical="center" wrapText="1"/>
    </xf>
    <xf numFmtId="1" fontId="13" fillId="6" borderId="26" xfId="0" applyNumberFormat="1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top" wrapText="1"/>
    </xf>
    <xf numFmtId="9" fontId="11" fillId="0" borderId="23" xfId="2" applyFont="1" applyFill="1" applyBorder="1" applyAlignment="1">
      <alignment horizontal="center" vertical="center" wrapText="1"/>
    </xf>
    <xf numFmtId="165" fontId="10" fillId="4" borderId="25" xfId="2" applyNumberFormat="1" applyFont="1" applyFill="1" applyBorder="1" applyAlignment="1">
      <alignment horizontal="center" vertical="center" wrapText="1"/>
    </xf>
    <xf numFmtId="165" fontId="10" fillId="4" borderId="25" xfId="0" applyNumberFormat="1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wrapText="1"/>
    </xf>
    <xf numFmtId="0" fontId="13" fillId="6" borderId="29" xfId="0" applyNumberFormat="1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wrapText="1"/>
    </xf>
    <xf numFmtId="9" fontId="10" fillId="0" borderId="32" xfId="2" applyFont="1" applyFill="1" applyBorder="1" applyAlignment="1">
      <alignment horizontal="center" vertical="center" wrapText="1"/>
    </xf>
    <xf numFmtId="9" fontId="11" fillId="0" borderId="32" xfId="2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/>
    </xf>
    <xf numFmtId="0" fontId="6" fillId="5" borderId="33" xfId="0" applyFont="1" applyFill="1" applyBorder="1" applyAlignment="1">
      <alignment horizontal="center" wrapText="1"/>
    </xf>
    <xf numFmtId="0" fontId="13" fillId="7" borderId="33" xfId="0" applyNumberFormat="1" applyFont="1" applyFill="1" applyBorder="1" applyAlignment="1">
      <alignment horizontal="center" vertical="center" wrapText="1"/>
    </xf>
    <xf numFmtId="0" fontId="13" fillId="6" borderId="33" xfId="0" applyNumberFormat="1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 vertical="top" wrapText="1"/>
    </xf>
    <xf numFmtId="0" fontId="6" fillId="5" borderId="34" xfId="0" applyFont="1" applyFill="1" applyBorder="1" applyAlignment="1">
      <alignment horizontal="center" wrapText="1"/>
    </xf>
    <xf numFmtId="9" fontId="10" fillId="0" borderId="34" xfId="2" applyFont="1" applyFill="1" applyBorder="1" applyAlignment="1">
      <alignment horizontal="center" vertical="center" wrapText="1"/>
    </xf>
    <xf numFmtId="9" fontId="10" fillId="0" borderId="35" xfId="2" applyFont="1" applyFill="1" applyBorder="1" applyAlignment="1">
      <alignment horizontal="center" vertical="center" wrapText="1"/>
    </xf>
    <xf numFmtId="9" fontId="10" fillId="0" borderId="36" xfId="2" applyFont="1" applyFill="1" applyBorder="1" applyAlignment="1">
      <alignment horizontal="center" vertical="center" wrapText="1"/>
    </xf>
    <xf numFmtId="9" fontId="11" fillId="0" borderId="36" xfId="2" applyFont="1" applyFill="1" applyBorder="1" applyAlignment="1">
      <alignment horizontal="center" vertical="center" wrapText="1"/>
    </xf>
    <xf numFmtId="0" fontId="13" fillId="6" borderId="37" xfId="0" applyNumberFormat="1" applyFont="1" applyFill="1" applyBorder="1" applyAlignment="1">
      <alignment horizontal="center" vertical="center" wrapText="1"/>
    </xf>
    <xf numFmtId="0" fontId="13" fillId="6" borderId="38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wrapText="1"/>
    </xf>
    <xf numFmtId="9" fontId="10" fillId="0" borderId="39" xfId="2" applyFont="1" applyFill="1" applyBorder="1" applyAlignment="1">
      <alignment horizontal="center" vertical="center" wrapText="1"/>
    </xf>
    <xf numFmtId="9" fontId="10" fillId="0" borderId="40" xfId="2" applyFont="1" applyFill="1" applyBorder="1" applyAlignment="1">
      <alignment horizontal="center" vertical="center" wrapText="1"/>
    </xf>
    <xf numFmtId="9" fontId="11" fillId="0" borderId="40" xfId="2" applyFont="1" applyFill="1" applyBorder="1" applyAlignment="1">
      <alignment horizontal="center" vertical="center" wrapText="1"/>
    </xf>
    <xf numFmtId="165" fontId="10" fillId="4" borderId="21" xfId="0" applyNumberFormat="1" applyFont="1" applyFill="1" applyBorder="1" applyAlignment="1">
      <alignment horizontal="center" vertical="center" wrapText="1"/>
    </xf>
    <xf numFmtId="0" fontId="13" fillId="6" borderId="41" xfId="0" applyNumberFormat="1" applyFont="1" applyFill="1" applyBorder="1" applyAlignment="1">
      <alignment horizontal="center" vertical="center" wrapText="1"/>
    </xf>
    <xf numFmtId="0" fontId="13" fillId="6" borderId="42" xfId="0" applyNumberFormat="1" applyFont="1" applyFill="1" applyBorder="1" applyAlignment="1">
      <alignment horizontal="center" vertical="center" wrapText="1"/>
    </xf>
    <xf numFmtId="0" fontId="13" fillId="6" borderId="43" xfId="0" applyNumberFormat="1" applyFont="1" applyFill="1" applyBorder="1" applyAlignment="1">
      <alignment horizontal="center" vertical="center" wrapText="1"/>
    </xf>
    <xf numFmtId="0" fontId="13" fillId="6" borderId="44" xfId="0" applyNumberFormat="1" applyFont="1" applyFill="1" applyBorder="1" applyAlignment="1">
      <alignment horizontal="center" vertical="center" wrapText="1"/>
    </xf>
    <xf numFmtId="9" fontId="10" fillId="0" borderId="45" xfId="2" applyFont="1" applyFill="1" applyBorder="1" applyAlignment="1">
      <alignment horizontal="center" vertical="center" wrapText="1"/>
    </xf>
    <xf numFmtId="9" fontId="11" fillId="0" borderId="45" xfId="2" applyFont="1" applyFill="1" applyBorder="1" applyAlignment="1">
      <alignment horizontal="center" vertical="center" wrapText="1"/>
    </xf>
    <xf numFmtId="165" fontId="10" fillId="4" borderId="30" xfId="0" applyNumberFormat="1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wrapText="1"/>
    </xf>
    <xf numFmtId="0" fontId="12" fillId="5" borderId="5" xfId="0" applyFont="1" applyFill="1" applyBorder="1" applyAlignment="1">
      <alignment horizontal="center" wrapText="1"/>
    </xf>
    <xf numFmtId="1" fontId="11" fillId="6" borderId="28" xfId="0" applyNumberFormat="1" applyFont="1" applyFill="1" applyBorder="1" applyAlignment="1">
      <alignment horizontal="center" vertical="top" wrapText="1"/>
    </xf>
    <xf numFmtId="0" fontId="3" fillId="4" borderId="28" xfId="0" applyFont="1" applyFill="1" applyBorder="1" applyAlignment="1">
      <alignment horizontal="center" vertical="top" wrapText="1"/>
    </xf>
    <xf numFmtId="0" fontId="3" fillId="6" borderId="17" xfId="0" applyFont="1" applyFill="1" applyBorder="1" applyAlignment="1">
      <alignment horizontal="center" vertical="top" wrapText="1"/>
    </xf>
    <xf numFmtId="0" fontId="10" fillId="6" borderId="28" xfId="0" applyFont="1" applyFill="1" applyBorder="1" applyAlignment="1">
      <alignment horizontal="center" vertical="top" wrapText="1"/>
    </xf>
    <xf numFmtId="0" fontId="10" fillId="6" borderId="7" xfId="0" applyFont="1" applyFill="1" applyBorder="1" applyAlignment="1">
      <alignment horizontal="center" vertical="top" wrapText="1"/>
    </xf>
    <xf numFmtId="0" fontId="10" fillId="6" borderId="46" xfId="0" applyFont="1" applyFill="1" applyBorder="1" applyAlignment="1">
      <alignment horizontal="center" vertical="top" wrapText="1"/>
    </xf>
    <xf numFmtId="0" fontId="3" fillId="6" borderId="28" xfId="0" applyFont="1" applyFill="1" applyBorder="1" applyAlignment="1">
      <alignment horizontal="center" vertical="top" wrapText="1"/>
    </xf>
    <xf numFmtId="0" fontId="8" fillId="4" borderId="28" xfId="0" applyFont="1" applyFill="1" applyBorder="1" applyAlignment="1">
      <alignment horizontal="center" vertical="top" wrapText="1"/>
    </xf>
    <xf numFmtId="9" fontId="11" fillId="0" borderId="39" xfId="2" applyFont="1" applyFill="1" applyBorder="1" applyAlignment="1">
      <alignment horizontal="center" vertical="center" wrapText="1"/>
    </xf>
    <xf numFmtId="165" fontId="10" fillId="4" borderId="18" xfId="0" applyNumberFormat="1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wrapText="1"/>
    </xf>
    <xf numFmtId="16" fontId="6" fillId="5" borderId="3" xfId="0" applyNumberFormat="1" applyFont="1" applyFill="1" applyBorder="1" applyAlignment="1">
      <alignment horizontal="center" wrapText="1"/>
    </xf>
    <xf numFmtId="0" fontId="12" fillId="5" borderId="15" xfId="0" applyFont="1" applyFill="1" applyBorder="1" applyAlignment="1">
      <alignment wrapText="1"/>
    </xf>
    <xf numFmtId="0" fontId="0" fillId="5" borderId="15" xfId="0" applyFill="1" applyBorder="1" applyAlignment="1">
      <alignment wrapText="1"/>
    </xf>
    <xf numFmtId="0" fontId="12" fillId="5" borderId="28" xfId="0" applyFont="1" applyFill="1" applyBorder="1" applyAlignment="1">
      <alignment wrapText="1"/>
    </xf>
    <xf numFmtId="0" fontId="0" fillId="5" borderId="28" xfId="0" applyFill="1" applyBorder="1" applyAlignment="1">
      <alignment wrapText="1"/>
    </xf>
    <xf numFmtId="165" fontId="10" fillId="4" borderId="1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wrapText="1"/>
    </xf>
    <xf numFmtId="0" fontId="12" fillId="5" borderId="2" xfId="0" applyFont="1" applyFill="1" applyBorder="1" applyAlignment="1">
      <alignment horizontal="center" wrapText="1"/>
    </xf>
    <xf numFmtId="1" fontId="11" fillId="6" borderId="10" xfId="0" applyNumberFormat="1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165" fontId="10" fillId="6" borderId="10" xfId="0" applyNumberFormat="1" applyFont="1" applyFill="1" applyBorder="1" applyAlignment="1">
      <alignment horizontal="center" vertical="top" wrapText="1"/>
    </xf>
    <xf numFmtId="165" fontId="10" fillId="6" borderId="2" xfId="0" applyNumberFormat="1" applyFont="1" applyFill="1" applyBorder="1" applyAlignment="1">
      <alignment horizontal="center" vertical="top" wrapText="1"/>
    </xf>
    <xf numFmtId="165" fontId="10" fillId="6" borderId="47" xfId="0" applyNumberFormat="1" applyFont="1" applyFill="1" applyBorder="1" applyAlignment="1">
      <alignment horizontal="center" vertical="top" wrapText="1"/>
    </xf>
    <xf numFmtId="165" fontId="3" fillId="6" borderId="8" xfId="0" applyNumberFormat="1" applyFont="1" applyFill="1" applyBorder="1" applyAlignment="1">
      <alignment horizontal="center" vertical="top" wrapText="1"/>
    </xf>
    <xf numFmtId="165" fontId="8" fillId="4" borderId="8" xfId="0" applyNumberFormat="1" applyFont="1" applyFill="1" applyBorder="1" applyAlignment="1">
      <alignment horizontal="center" vertical="top" wrapText="1"/>
    </xf>
    <xf numFmtId="9" fontId="10" fillId="0" borderId="48" xfId="2" applyFont="1" applyFill="1" applyBorder="1" applyAlignment="1">
      <alignment horizontal="center" vertical="center" wrapText="1"/>
    </xf>
    <xf numFmtId="9" fontId="11" fillId="0" borderId="48" xfId="2" applyFont="1" applyFill="1" applyBorder="1" applyAlignment="1">
      <alignment horizontal="center" vertical="center" wrapText="1"/>
    </xf>
    <xf numFmtId="165" fontId="10" fillId="4" borderId="10" xfId="0" applyNumberFormat="1" applyFont="1" applyFill="1" applyBorder="1" applyAlignment="1">
      <alignment horizontal="center" vertical="center" wrapText="1"/>
    </xf>
    <xf numFmtId="16" fontId="6" fillId="5" borderId="8" xfId="0" applyNumberFormat="1" applyFont="1" applyFill="1" applyBorder="1" applyAlignment="1">
      <alignment horizontal="center" wrapText="1"/>
    </xf>
    <xf numFmtId="0" fontId="13" fillId="6" borderId="49" xfId="0" applyNumberFormat="1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top" wrapText="1"/>
    </xf>
    <xf numFmtId="0" fontId="6" fillId="5" borderId="28" xfId="0" applyFont="1" applyFill="1" applyBorder="1" applyAlignment="1">
      <alignment horizontal="center" wrapText="1"/>
    </xf>
    <xf numFmtId="9" fontId="10" fillId="0" borderId="50" xfId="2" applyFont="1" applyFill="1" applyBorder="1" applyAlignment="1">
      <alignment horizontal="center" vertical="center" wrapText="1"/>
    </xf>
    <xf numFmtId="9" fontId="11" fillId="0" borderId="50" xfId="2" applyFont="1" applyFill="1" applyBorder="1" applyAlignment="1">
      <alignment horizontal="center" vertical="center" wrapText="1"/>
    </xf>
    <xf numFmtId="165" fontId="10" fillId="4" borderId="28" xfId="0" applyNumberFormat="1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wrapText="1"/>
    </xf>
    <xf numFmtId="1" fontId="11" fillId="6" borderId="8" xfId="0" applyNumberFormat="1" applyFont="1" applyFill="1" applyBorder="1" applyAlignment="1">
      <alignment horizontal="center" wrapText="1"/>
    </xf>
    <xf numFmtId="0" fontId="11" fillId="6" borderId="8" xfId="0" applyFont="1" applyFill="1" applyBorder="1" applyAlignment="1">
      <alignment horizontal="center" wrapText="1"/>
    </xf>
    <xf numFmtId="164" fontId="11" fillId="4" borderId="8" xfId="1" applyNumberFormat="1" applyFont="1" applyFill="1" applyBorder="1" applyAlignment="1">
      <alignment horizontal="center" wrapText="1"/>
    </xf>
    <xf numFmtId="0" fontId="11" fillId="6" borderId="17" xfId="0" applyFont="1" applyFill="1" applyBorder="1" applyAlignment="1">
      <alignment horizontal="center" wrapText="1"/>
    </xf>
    <xf numFmtId="0" fontId="0" fillId="0" borderId="16" xfId="0" applyBorder="1"/>
    <xf numFmtId="0" fontId="12" fillId="0" borderId="17" xfId="0" applyFont="1" applyBorder="1"/>
    <xf numFmtId="0" fontId="12" fillId="0" borderId="0" xfId="0" applyFont="1" applyBorder="1"/>
    <xf numFmtId="2" fontId="12" fillId="0" borderId="0" xfId="0" applyNumberFormat="1" applyFont="1" applyBorder="1"/>
    <xf numFmtId="0" fontId="12" fillId="0" borderId="16" xfId="0" applyFont="1" applyBorder="1"/>
    <xf numFmtId="0" fontId="0" fillId="0" borderId="17" xfId="0" applyBorder="1"/>
    <xf numFmtId="0" fontId="6" fillId="8" borderId="40" xfId="0" applyFont="1" applyFill="1" applyBorder="1" applyAlignment="1">
      <alignment horizontal="left" wrapText="1"/>
    </xf>
    <xf numFmtId="0" fontId="6" fillId="8" borderId="51" xfId="0" applyFont="1" applyFill="1" applyBorder="1" applyAlignment="1">
      <alignment horizontal="left" wrapText="1"/>
    </xf>
    <xf numFmtId="1" fontId="10" fillId="6" borderId="52" xfId="0" applyNumberFormat="1" applyFont="1" applyFill="1" applyBorder="1" applyAlignment="1">
      <alignment horizontal="center" wrapText="1"/>
    </xf>
    <xf numFmtId="1" fontId="10" fillId="6" borderId="53" xfId="0" applyNumberFormat="1" applyFont="1" applyFill="1" applyBorder="1" applyAlignment="1">
      <alignment horizontal="center" wrapText="1"/>
    </xf>
    <xf numFmtId="1" fontId="10" fillId="6" borderId="54" xfId="0" applyNumberFormat="1" applyFont="1" applyFill="1" applyBorder="1" applyAlignment="1">
      <alignment horizontal="center" wrapText="1"/>
    </xf>
    <xf numFmtId="1" fontId="10" fillId="6" borderId="21" xfId="0" applyNumberFormat="1" applyFont="1" applyFill="1" applyBorder="1" applyAlignment="1">
      <alignment horizontal="center" wrapText="1"/>
    </xf>
    <xf numFmtId="1" fontId="10" fillId="6" borderId="55" xfId="0" applyNumberFormat="1" applyFont="1" applyFill="1" applyBorder="1" applyAlignment="1">
      <alignment horizontal="center" wrapText="1"/>
    </xf>
    <xf numFmtId="0" fontId="3" fillId="6" borderId="21" xfId="0" applyFont="1" applyFill="1" applyBorder="1" applyAlignment="1">
      <alignment horizontal="center" wrapText="1"/>
    </xf>
    <xf numFmtId="9" fontId="10" fillId="6" borderId="40" xfId="2" applyFont="1" applyFill="1" applyBorder="1" applyAlignment="1">
      <alignment horizontal="center" wrapText="1"/>
    </xf>
    <xf numFmtId="9" fontId="11" fillId="6" borderId="40" xfId="2" applyFont="1" applyFill="1" applyBorder="1" applyAlignment="1">
      <alignment horizontal="center" wrapText="1"/>
    </xf>
    <xf numFmtId="165" fontId="10" fillId="4" borderId="21" xfId="0" applyNumberFormat="1" applyFont="1" applyFill="1" applyBorder="1" applyAlignment="1">
      <alignment horizontal="center" wrapText="1"/>
    </xf>
    <xf numFmtId="0" fontId="14" fillId="8" borderId="24" xfId="0" applyFont="1" applyFill="1" applyBorder="1" applyAlignment="1">
      <alignment horizontal="left" wrapText="1"/>
    </xf>
    <xf numFmtId="0" fontId="14" fillId="8" borderId="27" xfId="0" applyFont="1" applyFill="1" applyBorder="1" applyAlignment="1">
      <alignment horizontal="left" wrapText="1"/>
    </xf>
    <xf numFmtId="1" fontId="10" fillId="6" borderId="56" xfId="0" applyNumberFormat="1" applyFont="1" applyFill="1" applyBorder="1" applyAlignment="1">
      <alignment horizontal="center" wrapText="1"/>
    </xf>
    <xf numFmtId="1" fontId="10" fillId="6" borderId="57" xfId="0" applyNumberFormat="1" applyFont="1" applyFill="1" applyBorder="1" applyAlignment="1">
      <alignment horizontal="center" wrapText="1"/>
    </xf>
    <xf numFmtId="1" fontId="10" fillId="6" borderId="58" xfId="0" applyNumberFormat="1" applyFont="1" applyFill="1" applyBorder="1" applyAlignment="1">
      <alignment horizontal="center" wrapText="1"/>
    </xf>
    <xf numFmtId="1" fontId="10" fillId="6" borderId="18" xfId="0" applyNumberFormat="1" applyFont="1" applyFill="1" applyBorder="1" applyAlignment="1">
      <alignment horizontal="center" wrapText="1"/>
    </xf>
    <xf numFmtId="1" fontId="10" fillId="6" borderId="59" xfId="0" applyNumberFormat="1" applyFont="1" applyFill="1" applyBorder="1" applyAlignment="1">
      <alignment horizontal="center" wrapText="1"/>
    </xf>
    <xf numFmtId="0" fontId="3" fillId="6" borderId="25" xfId="0" applyFont="1" applyFill="1" applyBorder="1" applyAlignment="1">
      <alignment horizontal="center" wrapText="1"/>
    </xf>
    <xf numFmtId="9" fontId="10" fillId="6" borderId="39" xfId="2" applyFont="1" applyFill="1" applyBorder="1" applyAlignment="1">
      <alignment horizontal="center" wrapText="1"/>
    </xf>
    <xf numFmtId="9" fontId="11" fillId="6" borderId="39" xfId="2" applyFont="1" applyFill="1" applyBorder="1" applyAlignment="1">
      <alignment horizontal="center" wrapText="1"/>
    </xf>
    <xf numFmtId="165" fontId="10" fillId="4" borderId="18" xfId="0" applyNumberFormat="1" applyFont="1" applyFill="1" applyBorder="1" applyAlignment="1">
      <alignment horizontal="center" wrapText="1"/>
    </xf>
    <xf numFmtId="0" fontId="6" fillId="8" borderId="23" xfId="0" applyFont="1" applyFill="1" applyBorder="1" applyAlignment="1">
      <alignment horizontal="left"/>
    </xf>
    <xf numFmtId="0" fontId="6" fillId="8" borderId="60" xfId="0" applyFont="1" applyFill="1" applyBorder="1" applyAlignment="1">
      <alignment horizontal="left"/>
    </xf>
    <xf numFmtId="0" fontId="13" fillId="6" borderId="61" xfId="0" applyNumberFormat="1" applyFont="1" applyFill="1" applyBorder="1" applyAlignment="1">
      <alignment horizontal="center" vertical="center" wrapText="1"/>
    </xf>
    <xf numFmtId="0" fontId="13" fillId="6" borderId="34" xfId="0" applyNumberFormat="1" applyFont="1" applyFill="1" applyBorder="1" applyAlignment="1">
      <alignment horizontal="center" vertical="center" wrapText="1"/>
    </xf>
    <xf numFmtId="0" fontId="13" fillId="6" borderId="62" xfId="0" applyNumberFormat="1" applyFont="1" applyFill="1" applyBorder="1" applyAlignment="1">
      <alignment horizontal="center" vertical="center" wrapText="1"/>
    </xf>
    <xf numFmtId="0" fontId="13" fillId="6" borderId="63" xfId="0" applyNumberFormat="1" applyFont="1" applyFill="1" applyBorder="1" applyAlignment="1">
      <alignment horizontal="center" vertical="center" wrapText="1"/>
    </xf>
    <xf numFmtId="0" fontId="3" fillId="6" borderId="64" xfId="0" applyFont="1" applyFill="1" applyBorder="1" applyAlignment="1">
      <alignment horizontal="center" wrapText="1"/>
    </xf>
    <xf numFmtId="0" fontId="12" fillId="4" borderId="25" xfId="0" applyFont="1" applyFill="1" applyBorder="1" applyAlignment="1">
      <alignment horizontal="center"/>
    </xf>
    <xf numFmtId="9" fontId="10" fillId="0" borderId="23" xfId="2" applyFont="1" applyBorder="1" applyAlignment="1">
      <alignment horizontal="center"/>
    </xf>
    <xf numFmtId="9" fontId="11" fillId="0" borderId="23" xfId="2" applyFont="1" applyBorder="1" applyAlignment="1">
      <alignment horizontal="center"/>
    </xf>
    <xf numFmtId="165" fontId="10" fillId="4" borderId="15" xfId="0" applyNumberFormat="1" applyFont="1" applyFill="1" applyBorder="1" applyAlignment="1">
      <alignment horizontal="center"/>
    </xf>
    <xf numFmtId="0" fontId="6" fillId="8" borderId="17" xfId="0" applyFont="1" applyFill="1" applyBorder="1" applyAlignment="1">
      <alignment horizontal="left"/>
    </xf>
    <xf numFmtId="0" fontId="6" fillId="8" borderId="16" xfId="0" applyFont="1" applyFill="1" applyBorder="1" applyAlignment="1">
      <alignment horizontal="left"/>
    </xf>
    <xf numFmtId="165" fontId="10" fillId="4" borderId="25" xfId="0" applyNumberFormat="1" applyFont="1" applyFill="1" applyBorder="1" applyAlignment="1">
      <alignment horizontal="center"/>
    </xf>
    <xf numFmtId="0" fontId="6" fillId="8" borderId="23" xfId="0" applyFont="1" applyFill="1" applyBorder="1" applyAlignment="1">
      <alignment horizontal="left" wrapText="1"/>
    </xf>
    <xf numFmtId="0" fontId="6" fillId="8" borderId="60" xfId="0" applyFont="1" applyFill="1" applyBorder="1" applyAlignment="1">
      <alignment horizontal="left" wrapText="1"/>
    </xf>
    <xf numFmtId="0" fontId="13" fillId="6" borderId="61" xfId="0" applyFont="1" applyFill="1" applyBorder="1" applyAlignment="1">
      <alignment horizontal="center" vertical="center" wrapText="1"/>
    </xf>
    <xf numFmtId="0" fontId="13" fillId="6" borderId="34" xfId="0" applyFont="1" applyFill="1" applyBorder="1" applyAlignment="1">
      <alignment horizontal="center" vertical="center" wrapText="1"/>
    </xf>
    <xf numFmtId="0" fontId="13" fillId="6" borderId="62" xfId="0" applyFont="1" applyFill="1" applyBorder="1" applyAlignment="1">
      <alignment horizontal="center" vertical="center" wrapText="1"/>
    </xf>
    <xf numFmtId="0" fontId="13" fillId="6" borderId="63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 wrapText="1"/>
    </xf>
    <xf numFmtId="165" fontId="0" fillId="0" borderId="0" xfId="0" applyNumberFormat="1" applyBorder="1"/>
    <xf numFmtId="165" fontId="0" fillId="0" borderId="16" xfId="0" applyNumberFormat="1" applyBorder="1"/>
    <xf numFmtId="0" fontId="15" fillId="2" borderId="3" xfId="0" applyFont="1" applyFill="1" applyBorder="1" applyAlignment="1">
      <alignment horizontal="center" wrapText="1"/>
    </xf>
    <xf numFmtId="0" fontId="15" fillId="2" borderId="65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9" fontId="3" fillId="2" borderId="12" xfId="2" applyFont="1" applyFill="1" applyBorder="1" applyAlignment="1">
      <alignment horizontal="center" wrapText="1"/>
    </xf>
    <xf numFmtId="165" fontId="3" fillId="4" borderId="8" xfId="0" applyNumberFormat="1" applyFont="1" applyFill="1" applyBorder="1" applyAlignment="1">
      <alignment horizontal="center" wrapText="1"/>
    </xf>
    <xf numFmtId="0" fontId="6" fillId="8" borderId="66" xfId="0" applyFont="1" applyFill="1" applyBorder="1" applyAlignment="1">
      <alignment horizontal="left"/>
    </xf>
    <xf numFmtId="0" fontId="6" fillId="8" borderId="22" xfId="0" applyFont="1" applyFill="1" applyBorder="1" applyAlignment="1">
      <alignment horizontal="left"/>
    </xf>
    <xf numFmtId="0" fontId="13" fillId="6" borderId="57" xfId="0" applyFont="1" applyFill="1" applyBorder="1" applyAlignment="1">
      <alignment horizontal="center" vertical="center" wrapText="1"/>
    </xf>
    <xf numFmtId="0" fontId="13" fillId="6" borderId="67" xfId="0" applyNumberFormat="1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 vertical="top" wrapText="1"/>
    </xf>
    <xf numFmtId="0" fontId="6" fillId="8" borderId="24" xfId="0" applyFont="1" applyFill="1" applyBorder="1" applyAlignment="1">
      <alignment horizontal="left"/>
    </xf>
    <xf numFmtId="0" fontId="6" fillId="8" borderId="27" xfId="0" applyFont="1" applyFill="1" applyBorder="1" applyAlignment="1">
      <alignment horizontal="left"/>
    </xf>
    <xf numFmtId="0" fontId="6" fillId="8" borderId="39" xfId="0" applyFont="1" applyFill="1" applyBorder="1" applyAlignment="1">
      <alignment horizontal="left"/>
    </xf>
    <xf numFmtId="0" fontId="6" fillId="8" borderId="68" xfId="0" applyFont="1" applyFill="1" applyBorder="1" applyAlignment="1">
      <alignment horizontal="left"/>
    </xf>
    <xf numFmtId="0" fontId="13" fillId="6" borderId="69" xfId="0" applyNumberFormat="1" applyFont="1" applyFill="1" applyBorder="1" applyAlignment="1">
      <alignment horizontal="center" vertical="center" wrapText="1"/>
    </xf>
    <xf numFmtId="0" fontId="13" fillId="6" borderId="53" xfId="0" applyNumberFormat="1" applyFont="1" applyFill="1" applyBorder="1" applyAlignment="1">
      <alignment horizontal="center" vertical="center" wrapText="1"/>
    </xf>
    <xf numFmtId="0" fontId="13" fillId="6" borderId="70" xfId="0" applyNumberFormat="1" applyFont="1" applyFill="1" applyBorder="1" applyAlignment="1">
      <alignment horizontal="center" vertical="center" wrapText="1"/>
    </xf>
    <xf numFmtId="0" fontId="13" fillId="6" borderId="71" xfId="0" applyNumberFormat="1" applyFont="1" applyFill="1" applyBorder="1" applyAlignment="1">
      <alignment horizontal="center" vertical="center" wrapText="1"/>
    </xf>
    <xf numFmtId="9" fontId="10" fillId="0" borderId="39" xfId="2" applyFont="1" applyBorder="1" applyAlignment="1">
      <alignment horizontal="center"/>
    </xf>
    <xf numFmtId="9" fontId="11" fillId="0" borderId="39" xfId="2" applyFont="1" applyBorder="1" applyAlignment="1">
      <alignment horizontal="center"/>
    </xf>
    <xf numFmtId="165" fontId="10" fillId="4" borderId="18" xfId="0" applyNumberFormat="1" applyFont="1" applyFill="1" applyBorder="1" applyAlignment="1">
      <alignment horizontal="center"/>
    </xf>
    <xf numFmtId="0" fontId="6" fillId="8" borderId="23" xfId="0" applyFont="1" applyFill="1" applyBorder="1" applyAlignment="1">
      <alignment horizontal="left"/>
    </xf>
    <xf numFmtId="0" fontId="6" fillId="8" borderId="60" xfId="0" applyFont="1" applyFill="1" applyBorder="1" applyAlignment="1">
      <alignment horizontal="left"/>
    </xf>
    <xf numFmtId="9" fontId="10" fillId="0" borderId="32" xfId="2" applyFont="1" applyBorder="1" applyAlignment="1">
      <alignment horizontal="center"/>
    </xf>
    <xf numFmtId="9" fontId="11" fillId="0" borderId="32" xfId="2" applyFont="1" applyBorder="1" applyAlignment="1">
      <alignment horizontal="center"/>
    </xf>
    <xf numFmtId="165" fontId="10" fillId="4" borderId="11" xfId="0" applyNumberFormat="1" applyFont="1" applyFill="1" applyBorder="1" applyAlignment="1">
      <alignment horizontal="center"/>
    </xf>
    <xf numFmtId="0" fontId="13" fillId="6" borderId="6" xfId="0" applyNumberFormat="1" applyFont="1" applyFill="1" applyBorder="1" applyAlignment="1">
      <alignment horizontal="center" vertical="center" wrapText="1"/>
    </xf>
    <xf numFmtId="0" fontId="13" fillId="6" borderId="72" xfId="0" applyNumberFormat="1" applyFont="1" applyFill="1" applyBorder="1" applyAlignment="1">
      <alignment horizontal="center" vertical="center" wrapText="1"/>
    </xf>
    <xf numFmtId="0" fontId="13" fillId="6" borderId="73" xfId="0" applyNumberFormat="1" applyFont="1" applyFill="1" applyBorder="1" applyAlignment="1">
      <alignment horizontal="center" vertical="center" wrapText="1"/>
    </xf>
    <xf numFmtId="0" fontId="13" fillId="6" borderId="74" xfId="0" applyNumberFormat="1" applyFont="1" applyFill="1" applyBorder="1" applyAlignment="1">
      <alignment horizontal="center" vertical="center" wrapText="1"/>
    </xf>
    <xf numFmtId="9" fontId="10" fillId="0" borderId="45" xfId="2" applyFont="1" applyBorder="1" applyAlignment="1">
      <alignment horizontal="center"/>
    </xf>
    <xf numFmtId="9" fontId="11" fillId="0" borderId="45" xfId="2" applyFont="1" applyBorder="1" applyAlignment="1">
      <alignment horizontal="center"/>
    </xf>
    <xf numFmtId="165" fontId="10" fillId="4" borderId="30" xfId="0" applyNumberFormat="1" applyFont="1" applyFill="1" applyBorder="1" applyAlignment="1">
      <alignment horizontal="center"/>
    </xf>
    <xf numFmtId="0" fontId="6" fillId="9" borderId="40" xfId="0" applyFont="1" applyFill="1" applyBorder="1"/>
    <xf numFmtId="0" fontId="6" fillId="9" borderId="51" xfId="0" applyFont="1" applyFill="1" applyBorder="1"/>
    <xf numFmtId="0" fontId="6" fillId="0" borderId="0" xfId="0" applyFont="1" applyBorder="1"/>
    <xf numFmtId="0" fontId="16" fillId="0" borderId="0" xfId="0" applyFont="1" applyBorder="1"/>
    <xf numFmtId="164" fontId="6" fillId="9" borderId="21" xfId="1" applyNumberFormat="1" applyFont="1" applyFill="1" applyBorder="1"/>
    <xf numFmtId="164" fontId="6" fillId="4" borderId="21" xfId="1" applyNumberFormat="1" applyFont="1" applyFill="1" applyBorder="1" applyAlignment="1">
      <alignment horizontal="center"/>
    </xf>
    <xf numFmtId="0" fontId="6" fillId="9" borderId="75" xfId="0" applyFont="1" applyFill="1" applyBorder="1"/>
    <xf numFmtId="0" fontId="6" fillId="9" borderId="34" xfId="0" applyFont="1" applyFill="1" applyBorder="1"/>
    <xf numFmtId="0" fontId="6" fillId="0" borderId="0" xfId="0" applyFont="1"/>
    <xf numFmtId="0" fontId="16" fillId="0" borderId="0" xfId="0" applyFont="1"/>
    <xf numFmtId="164" fontId="6" fillId="9" borderId="21" xfId="1" applyNumberFormat="1" applyFont="1" applyFill="1" applyBorder="1" applyAlignment="1">
      <alignment horizontal="center"/>
    </xf>
    <xf numFmtId="0" fontId="6" fillId="9" borderId="23" xfId="0" applyFont="1" applyFill="1" applyBorder="1"/>
    <xf numFmtId="0" fontId="6" fillId="9" borderId="60" xfId="0" applyFont="1" applyFill="1" applyBorder="1"/>
    <xf numFmtId="164" fontId="6" fillId="9" borderId="25" xfId="1" applyNumberFormat="1" applyFont="1" applyFill="1" applyBorder="1"/>
    <xf numFmtId="164" fontId="6" fillId="4" borderId="25" xfId="1" applyNumberFormat="1" applyFont="1" applyFill="1" applyBorder="1" applyAlignment="1">
      <alignment horizontal="center"/>
    </xf>
    <xf numFmtId="9" fontId="6" fillId="9" borderId="25" xfId="2" applyFont="1" applyFill="1" applyBorder="1" applyAlignment="1">
      <alignment horizontal="center"/>
    </xf>
    <xf numFmtId="9" fontId="6" fillId="4" borderId="25" xfId="2" applyFont="1" applyFill="1" applyBorder="1" applyAlignment="1">
      <alignment horizontal="center"/>
    </xf>
    <xf numFmtId="164" fontId="6" fillId="4" borderId="25" xfId="1" applyNumberFormat="1" applyFont="1" applyFill="1" applyBorder="1"/>
    <xf numFmtId="164" fontId="6" fillId="9" borderId="25" xfId="1" applyNumberFormat="1" applyFont="1" applyFill="1" applyBorder="1" applyAlignment="1">
      <alignment horizontal="center"/>
    </xf>
    <xf numFmtId="9" fontId="6" fillId="4" borderId="30" xfId="2" applyFont="1" applyFill="1" applyBorder="1" applyAlignment="1">
      <alignment horizontal="center"/>
    </xf>
    <xf numFmtId="0" fontId="6" fillId="9" borderId="45" xfId="0" applyFont="1" applyFill="1" applyBorder="1"/>
    <xf numFmtId="0" fontId="0" fillId="9" borderId="76" xfId="0" applyFill="1" applyBorder="1"/>
    <xf numFmtId="0" fontId="17" fillId="0" borderId="0" xfId="0" applyFont="1" applyBorder="1"/>
    <xf numFmtId="164" fontId="6" fillId="9" borderId="30" xfId="1" applyNumberFormat="1" applyFont="1" applyFill="1" applyBorder="1"/>
    <xf numFmtId="164" fontId="6" fillId="4" borderId="30" xfId="1" applyNumberFormat="1" applyFont="1" applyFill="1" applyBorder="1" applyAlignment="1">
      <alignment horizontal="center"/>
    </xf>
    <xf numFmtId="0" fontId="0" fillId="9" borderId="34" xfId="0" applyFill="1" applyBorder="1"/>
    <xf numFmtId="0" fontId="17" fillId="0" borderId="0" xfId="0" applyFont="1"/>
    <xf numFmtId="9" fontId="6" fillId="9" borderId="30" xfId="2" applyFont="1" applyFill="1" applyBorder="1" applyAlignment="1">
      <alignment horizontal="center"/>
    </xf>
    <xf numFmtId="9" fontId="6" fillId="4" borderId="28" xfId="2" applyFont="1" applyFill="1" applyBorder="1" applyAlignment="1">
      <alignment horizontal="center"/>
    </xf>
    <xf numFmtId="0" fontId="12" fillId="0" borderId="0" xfId="0" applyFont="1"/>
    <xf numFmtId="0" fontId="10" fillId="0" borderId="0" xfId="0" applyFont="1" applyFill="1" applyBorder="1" applyAlignment="1">
      <alignment horizont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abSelected="1" workbookViewId="0">
      <selection sqref="A1:XFD1048576"/>
    </sheetView>
  </sheetViews>
  <sheetFormatPr defaultRowHeight="17.399999999999999" x14ac:dyDescent="0.3"/>
  <cols>
    <col min="1" max="1" width="12.44140625" customWidth="1"/>
    <col min="2" max="2" width="21.109375" customWidth="1"/>
    <col min="3" max="3" width="9.5546875" customWidth="1"/>
    <col min="4" max="4" width="9.5546875" bestFit="1" customWidth="1"/>
    <col min="5" max="5" width="9.33203125" customWidth="1"/>
    <col min="6" max="6" width="9" style="268" bestFit="1" customWidth="1"/>
    <col min="7" max="7" width="9.5546875" bestFit="1" customWidth="1"/>
    <col min="8" max="8" width="13" customWidth="1"/>
    <col min="9" max="9" width="11.88671875" customWidth="1"/>
    <col min="10" max="10" width="12.44140625" customWidth="1"/>
    <col min="11" max="11" width="8.5546875" customWidth="1"/>
    <col min="12" max="12" width="22.6640625" customWidth="1"/>
    <col min="13" max="13" width="10.88671875" customWidth="1"/>
    <col min="14" max="19" width="10.88671875" bestFit="1" customWidth="1"/>
    <col min="257" max="257" width="12.44140625" customWidth="1"/>
    <col min="258" max="258" width="21.109375" customWidth="1"/>
    <col min="259" max="259" width="9.5546875" customWidth="1"/>
    <col min="260" max="260" width="9.5546875" bestFit="1" customWidth="1"/>
    <col min="261" max="261" width="9.33203125" customWidth="1"/>
    <col min="262" max="262" width="9" bestFit="1" customWidth="1"/>
    <col min="263" max="263" width="9.5546875" bestFit="1" customWidth="1"/>
    <col min="264" max="264" width="13" customWidth="1"/>
    <col min="265" max="265" width="11.88671875" customWidth="1"/>
    <col min="266" max="266" width="12.44140625" customWidth="1"/>
    <col min="267" max="267" width="8.5546875" customWidth="1"/>
    <col min="268" max="268" width="22.6640625" customWidth="1"/>
    <col min="269" max="269" width="10.88671875" customWidth="1"/>
    <col min="270" max="275" width="10.88671875" bestFit="1" customWidth="1"/>
    <col min="513" max="513" width="12.44140625" customWidth="1"/>
    <col min="514" max="514" width="21.109375" customWidth="1"/>
    <col min="515" max="515" width="9.5546875" customWidth="1"/>
    <col min="516" max="516" width="9.5546875" bestFit="1" customWidth="1"/>
    <col min="517" max="517" width="9.33203125" customWidth="1"/>
    <col min="518" max="518" width="9" bestFit="1" customWidth="1"/>
    <col min="519" max="519" width="9.5546875" bestFit="1" customWidth="1"/>
    <col min="520" max="520" width="13" customWidth="1"/>
    <col min="521" max="521" width="11.88671875" customWidth="1"/>
    <col min="522" max="522" width="12.44140625" customWidth="1"/>
    <col min="523" max="523" width="8.5546875" customWidth="1"/>
    <col min="524" max="524" width="22.6640625" customWidth="1"/>
    <col min="525" max="525" width="10.88671875" customWidth="1"/>
    <col min="526" max="531" width="10.88671875" bestFit="1" customWidth="1"/>
    <col min="769" max="769" width="12.44140625" customWidth="1"/>
    <col min="770" max="770" width="21.109375" customWidth="1"/>
    <col min="771" max="771" width="9.5546875" customWidth="1"/>
    <col min="772" max="772" width="9.5546875" bestFit="1" customWidth="1"/>
    <col min="773" max="773" width="9.33203125" customWidth="1"/>
    <col min="774" max="774" width="9" bestFit="1" customWidth="1"/>
    <col min="775" max="775" width="9.5546875" bestFit="1" customWidth="1"/>
    <col min="776" max="776" width="13" customWidth="1"/>
    <col min="777" max="777" width="11.88671875" customWidth="1"/>
    <col min="778" max="778" width="12.44140625" customWidth="1"/>
    <col min="779" max="779" width="8.5546875" customWidth="1"/>
    <col min="780" max="780" width="22.6640625" customWidth="1"/>
    <col min="781" max="781" width="10.88671875" customWidth="1"/>
    <col min="782" max="787" width="10.88671875" bestFit="1" customWidth="1"/>
    <col min="1025" max="1025" width="12.44140625" customWidth="1"/>
    <col min="1026" max="1026" width="21.109375" customWidth="1"/>
    <col min="1027" max="1027" width="9.5546875" customWidth="1"/>
    <col min="1028" max="1028" width="9.5546875" bestFit="1" customWidth="1"/>
    <col min="1029" max="1029" width="9.33203125" customWidth="1"/>
    <col min="1030" max="1030" width="9" bestFit="1" customWidth="1"/>
    <col min="1031" max="1031" width="9.5546875" bestFit="1" customWidth="1"/>
    <col min="1032" max="1032" width="13" customWidth="1"/>
    <col min="1033" max="1033" width="11.88671875" customWidth="1"/>
    <col min="1034" max="1034" width="12.44140625" customWidth="1"/>
    <col min="1035" max="1035" width="8.5546875" customWidth="1"/>
    <col min="1036" max="1036" width="22.6640625" customWidth="1"/>
    <col min="1037" max="1037" width="10.88671875" customWidth="1"/>
    <col min="1038" max="1043" width="10.88671875" bestFit="1" customWidth="1"/>
    <col min="1281" max="1281" width="12.44140625" customWidth="1"/>
    <col min="1282" max="1282" width="21.109375" customWidth="1"/>
    <col min="1283" max="1283" width="9.5546875" customWidth="1"/>
    <col min="1284" max="1284" width="9.5546875" bestFit="1" customWidth="1"/>
    <col min="1285" max="1285" width="9.33203125" customWidth="1"/>
    <col min="1286" max="1286" width="9" bestFit="1" customWidth="1"/>
    <col min="1287" max="1287" width="9.5546875" bestFit="1" customWidth="1"/>
    <col min="1288" max="1288" width="13" customWidth="1"/>
    <col min="1289" max="1289" width="11.88671875" customWidth="1"/>
    <col min="1290" max="1290" width="12.44140625" customWidth="1"/>
    <col min="1291" max="1291" width="8.5546875" customWidth="1"/>
    <col min="1292" max="1292" width="22.6640625" customWidth="1"/>
    <col min="1293" max="1293" width="10.88671875" customWidth="1"/>
    <col min="1294" max="1299" width="10.88671875" bestFit="1" customWidth="1"/>
    <col min="1537" max="1537" width="12.44140625" customWidth="1"/>
    <col min="1538" max="1538" width="21.109375" customWidth="1"/>
    <col min="1539" max="1539" width="9.5546875" customWidth="1"/>
    <col min="1540" max="1540" width="9.5546875" bestFit="1" customWidth="1"/>
    <col min="1541" max="1541" width="9.33203125" customWidth="1"/>
    <col min="1542" max="1542" width="9" bestFit="1" customWidth="1"/>
    <col min="1543" max="1543" width="9.5546875" bestFit="1" customWidth="1"/>
    <col min="1544" max="1544" width="13" customWidth="1"/>
    <col min="1545" max="1545" width="11.88671875" customWidth="1"/>
    <col min="1546" max="1546" width="12.44140625" customWidth="1"/>
    <col min="1547" max="1547" width="8.5546875" customWidth="1"/>
    <col min="1548" max="1548" width="22.6640625" customWidth="1"/>
    <col min="1549" max="1549" width="10.88671875" customWidth="1"/>
    <col min="1550" max="1555" width="10.88671875" bestFit="1" customWidth="1"/>
    <col min="1793" max="1793" width="12.44140625" customWidth="1"/>
    <col min="1794" max="1794" width="21.109375" customWidth="1"/>
    <col min="1795" max="1795" width="9.5546875" customWidth="1"/>
    <col min="1796" max="1796" width="9.5546875" bestFit="1" customWidth="1"/>
    <col min="1797" max="1797" width="9.33203125" customWidth="1"/>
    <col min="1798" max="1798" width="9" bestFit="1" customWidth="1"/>
    <col min="1799" max="1799" width="9.5546875" bestFit="1" customWidth="1"/>
    <col min="1800" max="1800" width="13" customWidth="1"/>
    <col min="1801" max="1801" width="11.88671875" customWidth="1"/>
    <col min="1802" max="1802" width="12.44140625" customWidth="1"/>
    <col min="1803" max="1803" width="8.5546875" customWidth="1"/>
    <col min="1804" max="1804" width="22.6640625" customWidth="1"/>
    <col min="1805" max="1805" width="10.88671875" customWidth="1"/>
    <col min="1806" max="1811" width="10.88671875" bestFit="1" customWidth="1"/>
    <col min="2049" max="2049" width="12.44140625" customWidth="1"/>
    <col min="2050" max="2050" width="21.109375" customWidth="1"/>
    <col min="2051" max="2051" width="9.5546875" customWidth="1"/>
    <col min="2052" max="2052" width="9.5546875" bestFit="1" customWidth="1"/>
    <col min="2053" max="2053" width="9.33203125" customWidth="1"/>
    <col min="2054" max="2054" width="9" bestFit="1" customWidth="1"/>
    <col min="2055" max="2055" width="9.5546875" bestFit="1" customWidth="1"/>
    <col min="2056" max="2056" width="13" customWidth="1"/>
    <col min="2057" max="2057" width="11.88671875" customWidth="1"/>
    <col min="2058" max="2058" width="12.44140625" customWidth="1"/>
    <col min="2059" max="2059" width="8.5546875" customWidth="1"/>
    <col min="2060" max="2060" width="22.6640625" customWidth="1"/>
    <col min="2061" max="2061" width="10.88671875" customWidth="1"/>
    <col min="2062" max="2067" width="10.88671875" bestFit="1" customWidth="1"/>
    <col min="2305" max="2305" width="12.44140625" customWidth="1"/>
    <col min="2306" max="2306" width="21.109375" customWidth="1"/>
    <col min="2307" max="2307" width="9.5546875" customWidth="1"/>
    <col min="2308" max="2308" width="9.5546875" bestFit="1" customWidth="1"/>
    <col min="2309" max="2309" width="9.33203125" customWidth="1"/>
    <col min="2310" max="2310" width="9" bestFit="1" customWidth="1"/>
    <col min="2311" max="2311" width="9.5546875" bestFit="1" customWidth="1"/>
    <col min="2312" max="2312" width="13" customWidth="1"/>
    <col min="2313" max="2313" width="11.88671875" customWidth="1"/>
    <col min="2314" max="2314" width="12.44140625" customWidth="1"/>
    <col min="2315" max="2315" width="8.5546875" customWidth="1"/>
    <col min="2316" max="2316" width="22.6640625" customWidth="1"/>
    <col min="2317" max="2317" width="10.88671875" customWidth="1"/>
    <col min="2318" max="2323" width="10.88671875" bestFit="1" customWidth="1"/>
    <col min="2561" max="2561" width="12.44140625" customWidth="1"/>
    <col min="2562" max="2562" width="21.109375" customWidth="1"/>
    <col min="2563" max="2563" width="9.5546875" customWidth="1"/>
    <col min="2564" max="2564" width="9.5546875" bestFit="1" customWidth="1"/>
    <col min="2565" max="2565" width="9.33203125" customWidth="1"/>
    <col min="2566" max="2566" width="9" bestFit="1" customWidth="1"/>
    <col min="2567" max="2567" width="9.5546875" bestFit="1" customWidth="1"/>
    <col min="2568" max="2568" width="13" customWidth="1"/>
    <col min="2569" max="2569" width="11.88671875" customWidth="1"/>
    <col min="2570" max="2570" width="12.44140625" customWidth="1"/>
    <col min="2571" max="2571" width="8.5546875" customWidth="1"/>
    <col min="2572" max="2572" width="22.6640625" customWidth="1"/>
    <col min="2573" max="2573" width="10.88671875" customWidth="1"/>
    <col min="2574" max="2579" width="10.88671875" bestFit="1" customWidth="1"/>
    <col min="2817" max="2817" width="12.44140625" customWidth="1"/>
    <col min="2818" max="2818" width="21.109375" customWidth="1"/>
    <col min="2819" max="2819" width="9.5546875" customWidth="1"/>
    <col min="2820" max="2820" width="9.5546875" bestFit="1" customWidth="1"/>
    <col min="2821" max="2821" width="9.33203125" customWidth="1"/>
    <col min="2822" max="2822" width="9" bestFit="1" customWidth="1"/>
    <col min="2823" max="2823" width="9.5546875" bestFit="1" customWidth="1"/>
    <col min="2824" max="2824" width="13" customWidth="1"/>
    <col min="2825" max="2825" width="11.88671875" customWidth="1"/>
    <col min="2826" max="2826" width="12.44140625" customWidth="1"/>
    <col min="2827" max="2827" width="8.5546875" customWidth="1"/>
    <col min="2828" max="2828" width="22.6640625" customWidth="1"/>
    <col min="2829" max="2829" width="10.88671875" customWidth="1"/>
    <col min="2830" max="2835" width="10.88671875" bestFit="1" customWidth="1"/>
    <col min="3073" max="3073" width="12.44140625" customWidth="1"/>
    <col min="3074" max="3074" width="21.109375" customWidth="1"/>
    <col min="3075" max="3075" width="9.5546875" customWidth="1"/>
    <col min="3076" max="3076" width="9.5546875" bestFit="1" customWidth="1"/>
    <col min="3077" max="3077" width="9.33203125" customWidth="1"/>
    <col min="3078" max="3078" width="9" bestFit="1" customWidth="1"/>
    <col min="3079" max="3079" width="9.5546875" bestFit="1" customWidth="1"/>
    <col min="3080" max="3080" width="13" customWidth="1"/>
    <col min="3081" max="3081" width="11.88671875" customWidth="1"/>
    <col min="3082" max="3082" width="12.44140625" customWidth="1"/>
    <col min="3083" max="3083" width="8.5546875" customWidth="1"/>
    <col min="3084" max="3084" width="22.6640625" customWidth="1"/>
    <col min="3085" max="3085" width="10.88671875" customWidth="1"/>
    <col min="3086" max="3091" width="10.88671875" bestFit="1" customWidth="1"/>
    <col min="3329" max="3329" width="12.44140625" customWidth="1"/>
    <col min="3330" max="3330" width="21.109375" customWidth="1"/>
    <col min="3331" max="3331" width="9.5546875" customWidth="1"/>
    <col min="3332" max="3332" width="9.5546875" bestFit="1" customWidth="1"/>
    <col min="3333" max="3333" width="9.33203125" customWidth="1"/>
    <col min="3334" max="3334" width="9" bestFit="1" customWidth="1"/>
    <col min="3335" max="3335" width="9.5546875" bestFit="1" customWidth="1"/>
    <col min="3336" max="3336" width="13" customWidth="1"/>
    <col min="3337" max="3337" width="11.88671875" customWidth="1"/>
    <col min="3338" max="3338" width="12.44140625" customWidth="1"/>
    <col min="3339" max="3339" width="8.5546875" customWidth="1"/>
    <col min="3340" max="3340" width="22.6640625" customWidth="1"/>
    <col min="3341" max="3341" width="10.88671875" customWidth="1"/>
    <col min="3342" max="3347" width="10.88671875" bestFit="1" customWidth="1"/>
    <col min="3585" max="3585" width="12.44140625" customWidth="1"/>
    <col min="3586" max="3586" width="21.109375" customWidth="1"/>
    <col min="3587" max="3587" width="9.5546875" customWidth="1"/>
    <col min="3588" max="3588" width="9.5546875" bestFit="1" customWidth="1"/>
    <col min="3589" max="3589" width="9.33203125" customWidth="1"/>
    <col min="3590" max="3590" width="9" bestFit="1" customWidth="1"/>
    <col min="3591" max="3591" width="9.5546875" bestFit="1" customWidth="1"/>
    <col min="3592" max="3592" width="13" customWidth="1"/>
    <col min="3593" max="3593" width="11.88671875" customWidth="1"/>
    <col min="3594" max="3594" width="12.44140625" customWidth="1"/>
    <col min="3595" max="3595" width="8.5546875" customWidth="1"/>
    <col min="3596" max="3596" width="22.6640625" customWidth="1"/>
    <col min="3597" max="3597" width="10.88671875" customWidth="1"/>
    <col min="3598" max="3603" width="10.88671875" bestFit="1" customWidth="1"/>
    <col min="3841" max="3841" width="12.44140625" customWidth="1"/>
    <col min="3842" max="3842" width="21.109375" customWidth="1"/>
    <col min="3843" max="3843" width="9.5546875" customWidth="1"/>
    <col min="3844" max="3844" width="9.5546875" bestFit="1" customWidth="1"/>
    <col min="3845" max="3845" width="9.33203125" customWidth="1"/>
    <col min="3846" max="3846" width="9" bestFit="1" customWidth="1"/>
    <col min="3847" max="3847" width="9.5546875" bestFit="1" customWidth="1"/>
    <col min="3848" max="3848" width="13" customWidth="1"/>
    <col min="3849" max="3849" width="11.88671875" customWidth="1"/>
    <col min="3850" max="3850" width="12.44140625" customWidth="1"/>
    <col min="3851" max="3851" width="8.5546875" customWidth="1"/>
    <col min="3852" max="3852" width="22.6640625" customWidth="1"/>
    <col min="3853" max="3853" width="10.88671875" customWidth="1"/>
    <col min="3854" max="3859" width="10.88671875" bestFit="1" customWidth="1"/>
    <col min="4097" max="4097" width="12.44140625" customWidth="1"/>
    <col min="4098" max="4098" width="21.109375" customWidth="1"/>
    <col min="4099" max="4099" width="9.5546875" customWidth="1"/>
    <col min="4100" max="4100" width="9.5546875" bestFit="1" customWidth="1"/>
    <col min="4101" max="4101" width="9.33203125" customWidth="1"/>
    <col min="4102" max="4102" width="9" bestFit="1" customWidth="1"/>
    <col min="4103" max="4103" width="9.5546875" bestFit="1" customWidth="1"/>
    <col min="4104" max="4104" width="13" customWidth="1"/>
    <col min="4105" max="4105" width="11.88671875" customWidth="1"/>
    <col min="4106" max="4106" width="12.44140625" customWidth="1"/>
    <col min="4107" max="4107" width="8.5546875" customWidth="1"/>
    <col min="4108" max="4108" width="22.6640625" customWidth="1"/>
    <col min="4109" max="4109" width="10.88671875" customWidth="1"/>
    <col min="4110" max="4115" width="10.88671875" bestFit="1" customWidth="1"/>
    <col min="4353" max="4353" width="12.44140625" customWidth="1"/>
    <col min="4354" max="4354" width="21.109375" customWidth="1"/>
    <col min="4355" max="4355" width="9.5546875" customWidth="1"/>
    <col min="4356" max="4356" width="9.5546875" bestFit="1" customWidth="1"/>
    <col min="4357" max="4357" width="9.33203125" customWidth="1"/>
    <col min="4358" max="4358" width="9" bestFit="1" customWidth="1"/>
    <col min="4359" max="4359" width="9.5546875" bestFit="1" customWidth="1"/>
    <col min="4360" max="4360" width="13" customWidth="1"/>
    <col min="4361" max="4361" width="11.88671875" customWidth="1"/>
    <col min="4362" max="4362" width="12.44140625" customWidth="1"/>
    <col min="4363" max="4363" width="8.5546875" customWidth="1"/>
    <col min="4364" max="4364" width="22.6640625" customWidth="1"/>
    <col min="4365" max="4365" width="10.88671875" customWidth="1"/>
    <col min="4366" max="4371" width="10.88671875" bestFit="1" customWidth="1"/>
    <col min="4609" max="4609" width="12.44140625" customWidth="1"/>
    <col min="4610" max="4610" width="21.109375" customWidth="1"/>
    <col min="4611" max="4611" width="9.5546875" customWidth="1"/>
    <col min="4612" max="4612" width="9.5546875" bestFit="1" customWidth="1"/>
    <col min="4613" max="4613" width="9.33203125" customWidth="1"/>
    <col min="4614" max="4614" width="9" bestFit="1" customWidth="1"/>
    <col min="4615" max="4615" width="9.5546875" bestFit="1" customWidth="1"/>
    <col min="4616" max="4616" width="13" customWidth="1"/>
    <col min="4617" max="4617" width="11.88671875" customWidth="1"/>
    <col min="4618" max="4618" width="12.44140625" customWidth="1"/>
    <col min="4619" max="4619" width="8.5546875" customWidth="1"/>
    <col min="4620" max="4620" width="22.6640625" customWidth="1"/>
    <col min="4621" max="4621" width="10.88671875" customWidth="1"/>
    <col min="4622" max="4627" width="10.88671875" bestFit="1" customWidth="1"/>
    <col min="4865" max="4865" width="12.44140625" customWidth="1"/>
    <col min="4866" max="4866" width="21.109375" customWidth="1"/>
    <col min="4867" max="4867" width="9.5546875" customWidth="1"/>
    <col min="4868" max="4868" width="9.5546875" bestFit="1" customWidth="1"/>
    <col min="4869" max="4869" width="9.33203125" customWidth="1"/>
    <col min="4870" max="4870" width="9" bestFit="1" customWidth="1"/>
    <col min="4871" max="4871" width="9.5546875" bestFit="1" customWidth="1"/>
    <col min="4872" max="4872" width="13" customWidth="1"/>
    <col min="4873" max="4873" width="11.88671875" customWidth="1"/>
    <col min="4874" max="4874" width="12.44140625" customWidth="1"/>
    <col min="4875" max="4875" width="8.5546875" customWidth="1"/>
    <col min="4876" max="4876" width="22.6640625" customWidth="1"/>
    <col min="4877" max="4877" width="10.88671875" customWidth="1"/>
    <col min="4878" max="4883" width="10.88671875" bestFit="1" customWidth="1"/>
    <col min="5121" max="5121" width="12.44140625" customWidth="1"/>
    <col min="5122" max="5122" width="21.109375" customWidth="1"/>
    <col min="5123" max="5123" width="9.5546875" customWidth="1"/>
    <col min="5124" max="5124" width="9.5546875" bestFit="1" customWidth="1"/>
    <col min="5125" max="5125" width="9.33203125" customWidth="1"/>
    <col min="5126" max="5126" width="9" bestFit="1" customWidth="1"/>
    <col min="5127" max="5127" width="9.5546875" bestFit="1" customWidth="1"/>
    <col min="5128" max="5128" width="13" customWidth="1"/>
    <col min="5129" max="5129" width="11.88671875" customWidth="1"/>
    <col min="5130" max="5130" width="12.44140625" customWidth="1"/>
    <col min="5131" max="5131" width="8.5546875" customWidth="1"/>
    <col min="5132" max="5132" width="22.6640625" customWidth="1"/>
    <col min="5133" max="5133" width="10.88671875" customWidth="1"/>
    <col min="5134" max="5139" width="10.88671875" bestFit="1" customWidth="1"/>
    <col min="5377" max="5377" width="12.44140625" customWidth="1"/>
    <col min="5378" max="5378" width="21.109375" customWidth="1"/>
    <col min="5379" max="5379" width="9.5546875" customWidth="1"/>
    <col min="5380" max="5380" width="9.5546875" bestFit="1" customWidth="1"/>
    <col min="5381" max="5381" width="9.33203125" customWidth="1"/>
    <col min="5382" max="5382" width="9" bestFit="1" customWidth="1"/>
    <col min="5383" max="5383" width="9.5546875" bestFit="1" customWidth="1"/>
    <col min="5384" max="5384" width="13" customWidth="1"/>
    <col min="5385" max="5385" width="11.88671875" customWidth="1"/>
    <col min="5386" max="5386" width="12.44140625" customWidth="1"/>
    <col min="5387" max="5387" width="8.5546875" customWidth="1"/>
    <col min="5388" max="5388" width="22.6640625" customWidth="1"/>
    <col min="5389" max="5389" width="10.88671875" customWidth="1"/>
    <col min="5390" max="5395" width="10.88671875" bestFit="1" customWidth="1"/>
    <col min="5633" max="5633" width="12.44140625" customWidth="1"/>
    <col min="5634" max="5634" width="21.109375" customWidth="1"/>
    <col min="5635" max="5635" width="9.5546875" customWidth="1"/>
    <col min="5636" max="5636" width="9.5546875" bestFit="1" customWidth="1"/>
    <col min="5637" max="5637" width="9.33203125" customWidth="1"/>
    <col min="5638" max="5638" width="9" bestFit="1" customWidth="1"/>
    <col min="5639" max="5639" width="9.5546875" bestFit="1" customWidth="1"/>
    <col min="5640" max="5640" width="13" customWidth="1"/>
    <col min="5641" max="5641" width="11.88671875" customWidth="1"/>
    <col min="5642" max="5642" width="12.44140625" customWidth="1"/>
    <col min="5643" max="5643" width="8.5546875" customWidth="1"/>
    <col min="5644" max="5644" width="22.6640625" customWidth="1"/>
    <col min="5645" max="5645" width="10.88671875" customWidth="1"/>
    <col min="5646" max="5651" width="10.88671875" bestFit="1" customWidth="1"/>
    <col min="5889" max="5889" width="12.44140625" customWidth="1"/>
    <col min="5890" max="5890" width="21.109375" customWidth="1"/>
    <col min="5891" max="5891" width="9.5546875" customWidth="1"/>
    <col min="5892" max="5892" width="9.5546875" bestFit="1" customWidth="1"/>
    <col min="5893" max="5893" width="9.33203125" customWidth="1"/>
    <col min="5894" max="5894" width="9" bestFit="1" customWidth="1"/>
    <col min="5895" max="5895" width="9.5546875" bestFit="1" customWidth="1"/>
    <col min="5896" max="5896" width="13" customWidth="1"/>
    <col min="5897" max="5897" width="11.88671875" customWidth="1"/>
    <col min="5898" max="5898" width="12.44140625" customWidth="1"/>
    <col min="5899" max="5899" width="8.5546875" customWidth="1"/>
    <col min="5900" max="5900" width="22.6640625" customWidth="1"/>
    <col min="5901" max="5901" width="10.88671875" customWidth="1"/>
    <col min="5902" max="5907" width="10.88671875" bestFit="1" customWidth="1"/>
    <col min="6145" max="6145" width="12.44140625" customWidth="1"/>
    <col min="6146" max="6146" width="21.109375" customWidth="1"/>
    <col min="6147" max="6147" width="9.5546875" customWidth="1"/>
    <col min="6148" max="6148" width="9.5546875" bestFit="1" customWidth="1"/>
    <col min="6149" max="6149" width="9.33203125" customWidth="1"/>
    <col min="6150" max="6150" width="9" bestFit="1" customWidth="1"/>
    <col min="6151" max="6151" width="9.5546875" bestFit="1" customWidth="1"/>
    <col min="6152" max="6152" width="13" customWidth="1"/>
    <col min="6153" max="6153" width="11.88671875" customWidth="1"/>
    <col min="6154" max="6154" width="12.44140625" customWidth="1"/>
    <col min="6155" max="6155" width="8.5546875" customWidth="1"/>
    <col min="6156" max="6156" width="22.6640625" customWidth="1"/>
    <col min="6157" max="6157" width="10.88671875" customWidth="1"/>
    <col min="6158" max="6163" width="10.88671875" bestFit="1" customWidth="1"/>
    <col min="6401" max="6401" width="12.44140625" customWidth="1"/>
    <col min="6402" max="6402" width="21.109375" customWidth="1"/>
    <col min="6403" max="6403" width="9.5546875" customWidth="1"/>
    <col min="6404" max="6404" width="9.5546875" bestFit="1" customWidth="1"/>
    <col min="6405" max="6405" width="9.33203125" customWidth="1"/>
    <col min="6406" max="6406" width="9" bestFit="1" customWidth="1"/>
    <col min="6407" max="6407" width="9.5546875" bestFit="1" customWidth="1"/>
    <col min="6408" max="6408" width="13" customWidth="1"/>
    <col min="6409" max="6409" width="11.88671875" customWidth="1"/>
    <col min="6410" max="6410" width="12.44140625" customWidth="1"/>
    <col min="6411" max="6411" width="8.5546875" customWidth="1"/>
    <col min="6412" max="6412" width="22.6640625" customWidth="1"/>
    <col min="6413" max="6413" width="10.88671875" customWidth="1"/>
    <col min="6414" max="6419" width="10.88671875" bestFit="1" customWidth="1"/>
    <col min="6657" max="6657" width="12.44140625" customWidth="1"/>
    <col min="6658" max="6658" width="21.109375" customWidth="1"/>
    <col min="6659" max="6659" width="9.5546875" customWidth="1"/>
    <col min="6660" max="6660" width="9.5546875" bestFit="1" customWidth="1"/>
    <col min="6661" max="6661" width="9.33203125" customWidth="1"/>
    <col min="6662" max="6662" width="9" bestFit="1" customWidth="1"/>
    <col min="6663" max="6663" width="9.5546875" bestFit="1" customWidth="1"/>
    <col min="6664" max="6664" width="13" customWidth="1"/>
    <col min="6665" max="6665" width="11.88671875" customWidth="1"/>
    <col min="6666" max="6666" width="12.44140625" customWidth="1"/>
    <col min="6667" max="6667" width="8.5546875" customWidth="1"/>
    <col min="6668" max="6668" width="22.6640625" customWidth="1"/>
    <col min="6669" max="6669" width="10.88671875" customWidth="1"/>
    <col min="6670" max="6675" width="10.88671875" bestFit="1" customWidth="1"/>
    <col min="6913" max="6913" width="12.44140625" customWidth="1"/>
    <col min="6914" max="6914" width="21.109375" customWidth="1"/>
    <col min="6915" max="6915" width="9.5546875" customWidth="1"/>
    <col min="6916" max="6916" width="9.5546875" bestFit="1" customWidth="1"/>
    <col min="6917" max="6917" width="9.33203125" customWidth="1"/>
    <col min="6918" max="6918" width="9" bestFit="1" customWidth="1"/>
    <col min="6919" max="6919" width="9.5546875" bestFit="1" customWidth="1"/>
    <col min="6920" max="6920" width="13" customWidth="1"/>
    <col min="6921" max="6921" width="11.88671875" customWidth="1"/>
    <col min="6922" max="6922" width="12.44140625" customWidth="1"/>
    <col min="6923" max="6923" width="8.5546875" customWidth="1"/>
    <col min="6924" max="6924" width="22.6640625" customWidth="1"/>
    <col min="6925" max="6925" width="10.88671875" customWidth="1"/>
    <col min="6926" max="6931" width="10.88671875" bestFit="1" customWidth="1"/>
    <col min="7169" max="7169" width="12.44140625" customWidth="1"/>
    <col min="7170" max="7170" width="21.109375" customWidth="1"/>
    <col min="7171" max="7171" width="9.5546875" customWidth="1"/>
    <col min="7172" max="7172" width="9.5546875" bestFit="1" customWidth="1"/>
    <col min="7173" max="7173" width="9.33203125" customWidth="1"/>
    <col min="7174" max="7174" width="9" bestFit="1" customWidth="1"/>
    <col min="7175" max="7175" width="9.5546875" bestFit="1" customWidth="1"/>
    <col min="7176" max="7176" width="13" customWidth="1"/>
    <col min="7177" max="7177" width="11.88671875" customWidth="1"/>
    <col min="7178" max="7178" width="12.44140625" customWidth="1"/>
    <col min="7179" max="7179" width="8.5546875" customWidth="1"/>
    <col min="7180" max="7180" width="22.6640625" customWidth="1"/>
    <col min="7181" max="7181" width="10.88671875" customWidth="1"/>
    <col min="7182" max="7187" width="10.88671875" bestFit="1" customWidth="1"/>
    <col min="7425" max="7425" width="12.44140625" customWidth="1"/>
    <col min="7426" max="7426" width="21.109375" customWidth="1"/>
    <col min="7427" max="7427" width="9.5546875" customWidth="1"/>
    <col min="7428" max="7428" width="9.5546875" bestFit="1" customWidth="1"/>
    <col min="7429" max="7429" width="9.33203125" customWidth="1"/>
    <col min="7430" max="7430" width="9" bestFit="1" customWidth="1"/>
    <col min="7431" max="7431" width="9.5546875" bestFit="1" customWidth="1"/>
    <col min="7432" max="7432" width="13" customWidth="1"/>
    <col min="7433" max="7433" width="11.88671875" customWidth="1"/>
    <col min="7434" max="7434" width="12.44140625" customWidth="1"/>
    <col min="7435" max="7435" width="8.5546875" customWidth="1"/>
    <col min="7436" max="7436" width="22.6640625" customWidth="1"/>
    <col min="7437" max="7437" width="10.88671875" customWidth="1"/>
    <col min="7438" max="7443" width="10.88671875" bestFit="1" customWidth="1"/>
    <col min="7681" max="7681" width="12.44140625" customWidth="1"/>
    <col min="7682" max="7682" width="21.109375" customWidth="1"/>
    <col min="7683" max="7683" width="9.5546875" customWidth="1"/>
    <col min="7684" max="7684" width="9.5546875" bestFit="1" customWidth="1"/>
    <col min="7685" max="7685" width="9.33203125" customWidth="1"/>
    <col min="7686" max="7686" width="9" bestFit="1" customWidth="1"/>
    <col min="7687" max="7687" width="9.5546875" bestFit="1" customWidth="1"/>
    <col min="7688" max="7688" width="13" customWidth="1"/>
    <col min="7689" max="7689" width="11.88671875" customWidth="1"/>
    <col min="7690" max="7690" width="12.44140625" customWidth="1"/>
    <col min="7691" max="7691" width="8.5546875" customWidth="1"/>
    <col min="7692" max="7692" width="22.6640625" customWidth="1"/>
    <col min="7693" max="7693" width="10.88671875" customWidth="1"/>
    <col min="7694" max="7699" width="10.88671875" bestFit="1" customWidth="1"/>
    <col min="7937" max="7937" width="12.44140625" customWidth="1"/>
    <col min="7938" max="7938" width="21.109375" customWidth="1"/>
    <col min="7939" max="7939" width="9.5546875" customWidth="1"/>
    <col min="7940" max="7940" width="9.5546875" bestFit="1" customWidth="1"/>
    <col min="7941" max="7941" width="9.33203125" customWidth="1"/>
    <col min="7942" max="7942" width="9" bestFit="1" customWidth="1"/>
    <col min="7943" max="7943" width="9.5546875" bestFit="1" customWidth="1"/>
    <col min="7944" max="7944" width="13" customWidth="1"/>
    <col min="7945" max="7945" width="11.88671875" customWidth="1"/>
    <col min="7946" max="7946" width="12.44140625" customWidth="1"/>
    <col min="7947" max="7947" width="8.5546875" customWidth="1"/>
    <col min="7948" max="7948" width="22.6640625" customWidth="1"/>
    <col min="7949" max="7949" width="10.88671875" customWidth="1"/>
    <col min="7950" max="7955" width="10.88671875" bestFit="1" customWidth="1"/>
    <col min="8193" max="8193" width="12.44140625" customWidth="1"/>
    <col min="8194" max="8194" width="21.109375" customWidth="1"/>
    <col min="8195" max="8195" width="9.5546875" customWidth="1"/>
    <col min="8196" max="8196" width="9.5546875" bestFit="1" customWidth="1"/>
    <col min="8197" max="8197" width="9.33203125" customWidth="1"/>
    <col min="8198" max="8198" width="9" bestFit="1" customWidth="1"/>
    <col min="8199" max="8199" width="9.5546875" bestFit="1" customWidth="1"/>
    <col min="8200" max="8200" width="13" customWidth="1"/>
    <col min="8201" max="8201" width="11.88671875" customWidth="1"/>
    <col min="8202" max="8202" width="12.44140625" customWidth="1"/>
    <col min="8203" max="8203" width="8.5546875" customWidth="1"/>
    <col min="8204" max="8204" width="22.6640625" customWidth="1"/>
    <col min="8205" max="8205" width="10.88671875" customWidth="1"/>
    <col min="8206" max="8211" width="10.88671875" bestFit="1" customWidth="1"/>
    <col min="8449" max="8449" width="12.44140625" customWidth="1"/>
    <col min="8450" max="8450" width="21.109375" customWidth="1"/>
    <col min="8451" max="8451" width="9.5546875" customWidth="1"/>
    <col min="8452" max="8452" width="9.5546875" bestFit="1" customWidth="1"/>
    <col min="8453" max="8453" width="9.33203125" customWidth="1"/>
    <col min="8454" max="8454" width="9" bestFit="1" customWidth="1"/>
    <col min="8455" max="8455" width="9.5546875" bestFit="1" customWidth="1"/>
    <col min="8456" max="8456" width="13" customWidth="1"/>
    <col min="8457" max="8457" width="11.88671875" customWidth="1"/>
    <col min="8458" max="8458" width="12.44140625" customWidth="1"/>
    <col min="8459" max="8459" width="8.5546875" customWidth="1"/>
    <col min="8460" max="8460" width="22.6640625" customWidth="1"/>
    <col min="8461" max="8461" width="10.88671875" customWidth="1"/>
    <col min="8462" max="8467" width="10.88671875" bestFit="1" customWidth="1"/>
    <col min="8705" max="8705" width="12.44140625" customWidth="1"/>
    <col min="8706" max="8706" width="21.109375" customWidth="1"/>
    <col min="8707" max="8707" width="9.5546875" customWidth="1"/>
    <col min="8708" max="8708" width="9.5546875" bestFit="1" customWidth="1"/>
    <col min="8709" max="8709" width="9.33203125" customWidth="1"/>
    <col min="8710" max="8710" width="9" bestFit="1" customWidth="1"/>
    <col min="8711" max="8711" width="9.5546875" bestFit="1" customWidth="1"/>
    <col min="8712" max="8712" width="13" customWidth="1"/>
    <col min="8713" max="8713" width="11.88671875" customWidth="1"/>
    <col min="8714" max="8714" width="12.44140625" customWidth="1"/>
    <col min="8715" max="8715" width="8.5546875" customWidth="1"/>
    <col min="8716" max="8716" width="22.6640625" customWidth="1"/>
    <col min="8717" max="8717" width="10.88671875" customWidth="1"/>
    <col min="8718" max="8723" width="10.88671875" bestFit="1" customWidth="1"/>
    <col min="8961" max="8961" width="12.44140625" customWidth="1"/>
    <col min="8962" max="8962" width="21.109375" customWidth="1"/>
    <col min="8963" max="8963" width="9.5546875" customWidth="1"/>
    <col min="8964" max="8964" width="9.5546875" bestFit="1" customWidth="1"/>
    <col min="8965" max="8965" width="9.33203125" customWidth="1"/>
    <col min="8966" max="8966" width="9" bestFit="1" customWidth="1"/>
    <col min="8967" max="8967" width="9.5546875" bestFit="1" customWidth="1"/>
    <col min="8968" max="8968" width="13" customWidth="1"/>
    <col min="8969" max="8969" width="11.88671875" customWidth="1"/>
    <col min="8970" max="8970" width="12.44140625" customWidth="1"/>
    <col min="8971" max="8971" width="8.5546875" customWidth="1"/>
    <col min="8972" max="8972" width="22.6640625" customWidth="1"/>
    <col min="8973" max="8973" width="10.88671875" customWidth="1"/>
    <col min="8974" max="8979" width="10.88671875" bestFit="1" customWidth="1"/>
    <col min="9217" max="9217" width="12.44140625" customWidth="1"/>
    <col min="9218" max="9218" width="21.109375" customWidth="1"/>
    <col min="9219" max="9219" width="9.5546875" customWidth="1"/>
    <col min="9220" max="9220" width="9.5546875" bestFit="1" customWidth="1"/>
    <col min="9221" max="9221" width="9.33203125" customWidth="1"/>
    <col min="9222" max="9222" width="9" bestFit="1" customWidth="1"/>
    <col min="9223" max="9223" width="9.5546875" bestFit="1" customWidth="1"/>
    <col min="9224" max="9224" width="13" customWidth="1"/>
    <col min="9225" max="9225" width="11.88671875" customWidth="1"/>
    <col min="9226" max="9226" width="12.44140625" customWidth="1"/>
    <col min="9227" max="9227" width="8.5546875" customWidth="1"/>
    <col min="9228" max="9228" width="22.6640625" customWidth="1"/>
    <col min="9229" max="9229" width="10.88671875" customWidth="1"/>
    <col min="9230" max="9235" width="10.88671875" bestFit="1" customWidth="1"/>
    <col min="9473" max="9473" width="12.44140625" customWidth="1"/>
    <col min="9474" max="9474" width="21.109375" customWidth="1"/>
    <col min="9475" max="9475" width="9.5546875" customWidth="1"/>
    <col min="9476" max="9476" width="9.5546875" bestFit="1" customWidth="1"/>
    <col min="9477" max="9477" width="9.33203125" customWidth="1"/>
    <col min="9478" max="9478" width="9" bestFit="1" customWidth="1"/>
    <col min="9479" max="9479" width="9.5546875" bestFit="1" customWidth="1"/>
    <col min="9480" max="9480" width="13" customWidth="1"/>
    <col min="9481" max="9481" width="11.88671875" customWidth="1"/>
    <col min="9482" max="9482" width="12.44140625" customWidth="1"/>
    <col min="9483" max="9483" width="8.5546875" customWidth="1"/>
    <col min="9484" max="9484" width="22.6640625" customWidth="1"/>
    <col min="9485" max="9485" width="10.88671875" customWidth="1"/>
    <col min="9486" max="9491" width="10.88671875" bestFit="1" customWidth="1"/>
    <col min="9729" max="9729" width="12.44140625" customWidth="1"/>
    <col min="9730" max="9730" width="21.109375" customWidth="1"/>
    <col min="9731" max="9731" width="9.5546875" customWidth="1"/>
    <col min="9732" max="9732" width="9.5546875" bestFit="1" customWidth="1"/>
    <col min="9733" max="9733" width="9.33203125" customWidth="1"/>
    <col min="9734" max="9734" width="9" bestFit="1" customWidth="1"/>
    <col min="9735" max="9735" width="9.5546875" bestFit="1" customWidth="1"/>
    <col min="9736" max="9736" width="13" customWidth="1"/>
    <col min="9737" max="9737" width="11.88671875" customWidth="1"/>
    <col min="9738" max="9738" width="12.44140625" customWidth="1"/>
    <col min="9739" max="9739" width="8.5546875" customWidth="1"/>
    <col min="9740" max="9740" width="22.6640625" customWidth="1"/>
    <col min="9741" max="9741" width="10.88671875" customWidth="1"/>
    <col min="9742" max="9747" width="10.88671875" bestFit="1" customWidth="1"/>
    <col min="9985" max="9985" width="12.44140625" customWidth="1"/>
    <col min="9986" max="9986" width="21.109375" customWidth="1"/>
    <col min="9987" max="9987" width="9.5546875" customWidth="1"/>
    <col min="9988" max="9988" width="9.5546875" bestFit="1" customWidth="1"/>
    <col min="9989" max="9989" width="9.33203125" customWidth="1"/>
    <col min="9990" max="9990" width="9" bestFit="1" customWidth="1"/>
    <col min="9991" max="9991" width="9.5546875" bestFit="1" customWidth="1"/>
    <col min="9992" max="9992" width="13" customWidth="1"/>
    <col min="9993" max="9993" width="11.88671875" customWidth="1"/>
    <col min="9994" max="9994" width="12.44140625" customWidth="1"/>
    <col min="9995" max="9995" width="8.5546875" customWidth="1"/>
    <col min="9996" max="9996" width="22.6640625" customWidth="1"/>
    <col min="9997" max="9997" width="10.88671875" customWidth="1"/>
    <col min="9998" max="10003" width="10.88671875" bestFit="1" customWidth="1"/>
    <col min="10241" max="10241" width="12.44140625" customWidth="1"/>
    <col min="10242" max="10242" width="21.109375" customWidth="1"/>
    <col min="10243" max="10243" width="9.5546875" customWidth="1"/>
    <col min="10244" max="10244" width="9.5546875" bestFit="1" customWidth="1"/>
    <col min="10245" max="10245" width="9.33203125" customWidth="1"/>
    <col min="10246" max="10246" width="9" bestFit="1" customWidth="1"/>
    <col min="10247" max="10247" width="9.5546875" bestFit="1" customWidth="1"/>
    <col min="10248" max="10248" width="13" customWidth="1"/>
    <col min="10249" max="10249" width="11.88671875" customWidth="1"/>
    <col min="10250" max="10250" width="12.44140625" customWidth="1"/>
    <col min="10251" max="10251" width="8.5546875" customWidth="1"/>
    <col min="10252" max="10252" width="22.6640625" customWidth="1"/>
    <col min="10253" max="10253" width="10.88671875" customWidth="1"/>
    <col min="10254" max="10259" width="10.88671875" bestFit="1" customWidth="1"/>
    <col min="10497" max="10497" width="12.44140625" customWidth="1"/>
    <col min="10498" max="10498" width="21.109375" customWidth="1"/>
    <col min="10499" max="10499" width="9.5546875" customWidth="1"/>
    <col min="10500" max="10500" width="9.5546875" bestFit="1" customWidth="1"/>
    <col min="10501" max="10501" width="9.33203125" customWidth="1"/>
    <col min="10502" max="10502" width="9" bestFit="1" customWidth="1"/>
    <col min="10503" max="10503" width="9.5546875" bestFit="1" customWidth="1"/>
    <col min="10504" max="10504" width="13" customWidth="1"/>
    <col min="10505" max="10505" width="11.88671875" customWidth="1"/>
    <col min="10506" max="10506" width="12.44140625" customWidth="1"/>
    <col min="10507" max="10507" width="8.5546875" customWidth="1"/>
    <col min="10508" max="10508" width="22.6640625" customWidth="1"/>
    <col min="10509" max="10509" width="10.88671875" customWidth="1"/>
    <col min="10510" max="10515" width="10.88671875" bestFit="1" customWidth="1"/>
    <col min="10753" max="10753" width="12.44140625" customWidth="1"/>
    <col min="10754" max="10754" width="21.109375" customWidth="1"/>
    <col min="10755" max="10755" width="9.5546875" customWidth="1"/>
    <col min="10756" max="10756" width="9.5546875" bestFit="1" customWidth="1"/>
    <col min="10757" max="10757" width="9.33203125" customWidth="1"/>
    <col min="10758" max="10758" width="9" bestFit="1" customWidth="1"/>
    <col min="10759" max="10759" width="9.5546875" bestFit="1" customWidth="1"/>
    <col min="10760" max="10760" width="13" customWidth="1"/>
    <col min="10761" max="10761" width="11.88671875" customWidth="1"/>
    <col min="10762" max="10762" width="12.44140625" customWidth="1"/>
    <col min="10763" max="10763" width="8.5546875" customWidth="1"/>
    <col min="10764" max="10764" width="22.6640625" customWidth="1"/>
    <col min="10765" max="10765" width="10.88671875" customWidth="1"/>
    <col min="10766" max="10771" width="10.88671875" bestFit="1" customWidth="1"/>
    <col min="11009" max="11009" width="12.44140625" customWidth="1"/>
    <col min="11010" max="11010" width="21.109375" customWidth="1"/>
    <col min="11011" max="11011" width="9.5546875" customWidth="1"/>
    <col min="11012" max="11012" width="9.5546875" bestFit="1" customWidth="1"/>
    <col min="11013" max="11013" width="9.33203125" customWidth="1"/>
    <col min="11014" max="11014" width="9" bestFit="1" customWidth="1"/>
    <col min="11015" max="11015" width="9.5546875" bestFit="1" customWidth="1"/>
    <col min="11016" max="11016" width="13" customWidth="1"/>
    <col min="11017" max="11017" width="11.88671875" customWidth="1"/>
    <col min="11018" max="11018" width="12.44140625" customWidth="1"/>
    <col min="11019" max="11019" width="8.5546875" customWidth="1"/>
    <col min="11020" max="11020" width="22.6640625" customWidth="1"/>
    <col min="11021" max="11021" width="10.88671875" customWidth="1"/>
    <col min="11022" max="11027" width="10.88671875" bestFit="1" customWidth="1"/>
    <col min="11265" max="11265" width="12.44140625" customWidth="1"/>
    <col min="11266" max="11266" width="21.109375" customWidth="1"/>
    <col min="11267" max="11267" width="9.5546875" customWidth="1"/>
    <col min="11268" max="11268" width="9.5546875" bestFit="1" customWidth="1"/>
    <col min="11269" max="11269" width="9.33203125" customWidth="1"/>
    <col min="11270" max="11270" width="9" bestFit="1" customWidth="1"/>
    <col min="11271" max="11271" width="9.5546875" bestFit="1" customWidth="1"/>
    <col min="11272" max="11272" width="13" customWidth="1"/>
    <col min="11273" max="11273" width="11.88671875" customWidth="1"/>
    <col min="11274" max="11274" width="12.44140625" customWidth="1"/>
    <col min="11275" max="11275" width="8.5546875" customWidth="1"/>
    <col min="11276" max="11276" width="22.6640625" customWidth="1"/>
    <col min="11277" max="11277" width="10.88671875" customWidth="1"/>
    <col min="11278" max="11283" width="10.88671875" bestFit="1" customWidth="1"/>
    <col min="11521" max="11521" width="12.44140625" customWidth="1"/>
    <col min="11522" max="11522" width="21.109375" customWidth="1"/>
    <col min="11523" max="11523" width="9.5546875" customWidth="1"/>
    <col min="11524" max="11524" width="9.5546875" bestFit="1" customWidth="1"/>
    <col min="11525" max="11525" width="9.33203125" customWidth="1"/>
    <col min="11526" max="11526" width="9" bestFit="1" customWidth="1"/>
    <col min="11527" max="11527" width="9.5546875" bestFit="1" customWidth="1"/>
    <col min="11528" max="11528" width="13" customWidth="1"/>
    <col min="11529" max="11529" width="11.88671875" customWidth="1"/>
    <col min="11530" max="11530" width="12.44140625" customWidth="1"/>
    <col min="11531" max="11531" width="8.5546875" customWidth="1"/>
    <col min="11532" max="11532" width="22.6640625" customWidth="1"/>
    <col min="11533" max="11533" width="10.88671875" customWidth="1"/>
    <col min="11534" max="11539" width="10.88671875" bestFit="1" customWidth="1"/>
    <col min="11777" max="11777" width="12.44140625" customWidth="1"/>
    <col min="11778" max="11778" width="21.109375" customWidth="1"/>
    <col min="11779" max="11779" width="9.5546875" customWidth="1"/>
    <col min="11780" max="11780" width="9.5546875" bestFit="1" customWidth="1"/>
    <col min="11781" max="11781" width="9.33203125" customWidth="1"/>
    <col min="11782" max="11782" width="9" bestFit="1" customWidth="1"/>
    <col min="11783" max="11783" width="9.5546875" bestFit="1" customWidth="1"/>
    <col min="11784" max="11784" width="13" customWidth="1"/>
    <col min="11785" max="11785" width="11.88671875" customWidth="1"/>
    <col min="11786" max="11786" width="12.44140625" customWidth="1"/>
    <col min="11787" max="11787" width="8.5546875" customWidth="1"/>
    <col min="11788" max="11788" width="22.6640625" customWidth="1"/>
    <col min="11789" max="11789" width="10.88671875" customWidth="1"/>
    <col min="11790" max="11795" width="10.88671875" bestFit="1" customWidth="1"/>
    <col min="12033" max="12033" width="12.44140625" customWidth="1"/>
    <col min="12034" max="12034" width="21.109375" customWidth="1"/>
    <col min="12035" max="12035" width="9.5546875" customWidth="1"/>
    <col min="12036" max="12036" width="9.5546875" bestFit="1" customWidth="1"/>
    <col min="12037" max="12037" width="9.33203125" customWidth="1"/>
    <col min="12038" max="12038" width="9" bestFit="1" customWidth="1"/>
    <col min="12039" max="12039" width="9.5546875" bestFit="1" customWidth="1"/>
    <col min="12040" max="12040" width="13" customWidth="1"/>
    <col min="12041" max="12041" width="11.88671875" customWidth="1"/>
    <col min="12042" max="12042" width="12.44140625" customWidth="1"/>
    <col min="12043" max="12043" width="8.5546875" customWidth="1"/>
    <col min="12044" max="12044" width="22.6640625" customWidth="1"/>
    <col min="12045" max="12045" width="10.88671875" customWidth="1"/>
    <col min="12046" max="12051" width="10.88671875" bestFit="1" customWidth="1"/>
    <col min="12289" max="12289" width="12.44140625" customWidth="1"/>
    <col min="12290" max="12290" width="21.109375" customWidth="1"/>
    <col min="12291" max="12291" width="9.5546875" customWidth="1"/>
    <col min="12292" max="12292" width="9.5546875" bestFit="1" customWidth="1"/>
    <col min="12293" max="12293" width="9.33203125" customWidth="1"/>
    <col min="12294" max="12294" width="9" bestFit="1" customWidth="1"/>
    <col min="12295" max="12295" width="9.5546875" bestFit="1" customWidth="1"/>
    <col min="12296" max="12296" width="13" customWidth="1"/>
    <col min="12297" max="12297" width="11.88671875" customWidth="1"/>
    <col min="12298" max="12298" width="12.44140625" customWidth="1"/>
    <col min="12299" max="12299" width="8.5546875" customWidth="1"/>
    <col min="12300" max="12300" width="22.6640625" customWidth="1"/>
    <col min="12301" max="12301" width="10.88671875" customWidth="1"/>
    <col min="12302" max="12307" width="10.88671875" bestFit="1" customWidth="1"/>
    <col min="12545" max="12545" width="12.44140625" customWidth="1"/>
    <col min="12546" max="12546" width="21.109375" customWidth="1"/>
    <col min="12547" max="12547" width="9.5546875" customWidth="1"/>
    <col min="12548" max="12548" width="9.5546875" bestFit="1" customWidth="1"/>
    <col min="12549" max="12549" width="9.33203125" customWidth="1"/>
    <col min="12550" max="12550" width="9" bestFit="1" customWidth="1"/>
    <col min="12551" max="12551" width="9.5546875" bestFit="1" customWidth="1"/>
    <col min="12552" max="12552" width="13" customWidth="1"/>
    <col min="12553" max="12553" width="11.88671875" customWidth="1"/>
    <col min="12554" max="12554" width="12.44140625" customWidth="1"/>
    <col min="12555" max="12555" width="8.5546875" customWidth="1"/>
    <col min="12556" max="12556" width="22.6640625" customWidth="1"/>
    <col min="12557" max="12557" width="10.88671875" customWidth="1"/>
    <col min="12558" max="12563" width="10.88671875" bestFit="1" customWidth="1"/>
    <col min="12801" max="12801" width="12.44140625" customWidth="1"/>
    <col min="12802" max="12802" width="21.109375" customWidth="1"/>
    <col min="12803" max="12803" width="9.5546875" customWidth="1"/>
    <col min="12804" max="12804" width="9.5546875" bestFit="1" customWidth="1"/>
    <col min="12805" max="12805" width="9.33203125" customWidth="1"/>
    <col min="12806" max="12806" width="9" bestFit="1" customWidth="1"/>
    <col min="12807" max="12807" width="9.5546875" bestFit="1" customWidth="1"/>
    <col min="12808" max="12808" width="13" customWidth="1"/>
    <col min="12809" max="12809" width="11.88671875" customWidth="1"/>
    <col min="12810" max="12810" width="12.44140625" customWidth="1"/>
    <col min="12811" max="12811" width="8.5546875" customWidth="1"/>
    <col min="12812" max="12812" width="22.6640625" customWidth="1"/>
    <col min="12813" max="12813" width="10.88671875" customWidth="1"/>
    <col min="12814" max="12819" width="10.88671875" bestFit="1" customWidth="1"/>
    <col min="13057" max="13057" width="12.44140625" customWidth="1"/>
    <col min="13058" max="13058" width="21.109375" customWidth="1"/>
    <col min="13059" max="13059" width="9.5546875" customWidth="1"/>
    <col min="13060" max="13060" width="9.5546875" bestFit="1" customWidth="1"/>
    <col min="13061" max="13061" width="9.33203125" customWidth="1"/>
    <col min="13062" max="13062" width="9" bestFit="1" customWidth="1"/>
    <col min="13063" max="13063" width="9.5546875" bestFit="1" customWidth="1"/>
    <col min="13064" max="13064" width="13" customWidth="1"/>
    <col min="13065" max="13065" width="11.88671875" customWidth="1"/>
    <col min="13066" max="13066" width="12.44140625" customWidth="1"/>
    <col min="13067" max="13067" width="8.5546875" customWidth="1"/>
    <col min="13068" max="13068" width="22.6640625" customWidth="1"/>
    <col min="13069" max="13069" width="10.88671875" customWidth="1"/>
    <col min="13070" max="13075" width="10.88671875" bestFit="1" customWidth="1"/>
    <col min="13313" max="13313" width="12.44140625" customWidth="1"/>
    <col min="13314" max="13314" width="21.109375" customWidth="1"/>
    <col min="13315" max="13315" width="9.5546875" customWidth="1"/>
    <col min="13316" max="13316" width="9.5546875" bestFit="1" customWidth="1"/>
    <col min="13317" max="13317" width="9.33203125" customWidth="1"/>
    <col min="13318" max="13318" width="9" bestFit="1" customWidth="1"/>
    <col min="13319" max="13319" width="9.5546875" bestFit="1" customWidth="1"/>
    <col min="13320" max="13320" width="13" customWidth="1"/>
    <col min="13321" max="13321" width="11.88671875" customWidth="1"/>
    <col min="13322" max="13322" width="12.44140625" customWidth="1"/>
    <col min="13323" max="13323" width="8.5546875" customWidth="1"/>
    <col min="13324" max="13324" width="22.6640625" customWidth="1"/>
    <col min="13325" max="13325" width="10.88671875" customWidth="1"/>
    <col min="13326" max="13331" width="10.88671875" bestFit="1" customWidth="1"/>
    <col min="13569" max="13569" width="12.44140625" customWidth="1"/>
    <col min="13570" max="13570" width="21.109375" customWidth="1"/>
    <col min="13571" max="13571" width="9.5546875" customWidth="1"/>
    <col min="13572" max="13572" width="9.5546875" bestFit="1" customWidth="1"/>
    <col min="13573" max="13573" width="9.33203125" customWidth="1"/>
    <col min="13574" max="13574" width="9" bestFit="1" customWidth="1"/>
    <col min="13575" max="13575" width="9.5546875" bestFit="1" customWidth="1"/>
    <col min="13576" max="13576" width="13" customWidth="1"/>
    <col min="13577" max="13577" width="11.88671875" customWidth="1"/>
    <col min="13578" max="13578" width="12.44140625" customWidth="1"/>
    <col min="13579" max="13579" width="8.5546875" customWidth="1"/>
    <col min="13580" max="13580" width="22.6640625" customWidth="1"/>
    <col min="13581" max="13581" width="10.88671875" customWidth="1"/>
    <col min="13582" max="13587" width="10.88671875" bestFit="1" customWidth="1"/>
    <col min="13825" max="13825" width="12.44140625" customWidth="1"/>
    <col min="13826" max="13826" width="21.109375" customWidth="1"/>
    <col min="13827" max="13827" width="9.5546875" customWidth="1"/>
    <col min="13828" max="13828" width="9.5546875" bestFit="1" customWidth="1"/>
    <col min="13829" max="13829" width="9.33203125" customWidth="1"/>
    <col min="13830" max="13830" width="9" bestFit="1" customWidth="1"/>
    <col min="13831" max="13831" width="9.5546875" bestFit="1" customWidth="1"/>
    <col min="13832" max="13832" width="13" customWidth="1"/>
    <col min="13833" max="13833" width="11.88671875" customWidth="1"/>
    <col min="13834" max="13834" width="12.44140625" customWidth="1"/>
    <col min="13835" max="13835" width="8.5546875" customWidth="1"/>
    <col min="13836" max="13836" width="22.6640625" customWidth="1"/>
    <col min="13837" max="13837" width="10.88671875" customWidth="1"/>
    <col min="13838" max="13843" width="10.88671875" bestFit="1" customWidth="1"/>
    <col min="14081" max="14081" width="12.44140625" customWidth="1"/>
    <col min="14082" max="14082" width="21.109375" customWidth="1"/>
    <col min="14083" max="14083" width="9.5546875" customWidth="1"/>
    <col min="14084" max="14084" width="9.5546875" bestFit="1" customWidth="1"/>
    <col min="14085" max="14085" width="9.33203125" customWidth="1"/>
    <col min="14086" max="14086" width="9" bestFit="1" customWidth="1"/>
    <col min="14087" max="14087" width="9.5546875" bestFit="1" customWidth="1"/>
    <col min="14088" max="14088" width="13" customWidth="1"/>
    <col min="14089" max="14089" width="11.88671875" customWidth="1"/>
    <col min="14090" max="14090" width="12.44140625" customWidth="1"/>
    <col min="14091" max="14091" width="8.5546875" customWidth="1"/>
    <col min="14092" max="14092" width="22.6640625" customWidth="1"/>
    <col min="14093" max="14093" width="10.88671875" customWidth="1"/>
    <col min="14094" max="14099" width="10.88671875" bestFit="1" customWidth="1"/>
    <col min="14337" max="14337" width="12.44140625" customWidth="1"/>
    <col min="14338" max="14338" width="21.109375" customWidth="1"/>
    <col min="14339" max="14339" width="9.5546875" customWidth="1"/>
    <col min="14340" max="14340" width="9.5546875" bestFit="1" customWidth="1"/>
    <col min="14341" max="14341" width="9.33203125" customWidth="1"/>
    <col min="14342" max="14342" width="9" bestFit="1" customWidth="1"/>
    <col min="14343" max="14343" width="9.5546875" bestFit="1" customWidth="1"/>
    <col min="14344" max="14344" width="13" customWidth="1"/>
    <col min="14345" max="14345" width="11.88671875" customWidth="1"/>
    <col min="14346" max="14346" width="12.44140625" customWidth="1"/>
    <col min="14347" max="14347" width="8.5546875" customWidth="1"/>
    <col min="14348" max="14348" width="22.6640625" customWidth="1"/>
    <col min="14349" max="14349" width="10.88671875" customWidth="1"/>
    <col min="14350" max="14355" width="10.88671875" bestFit="1" customWidth="1"/>
    <col min="14593" max="14593" width="12.44140625" customWidth="1"/>
    <col min="14594" max="14594" width="21.109375" customWidth="1"/>
    <col min="14595" max="14595" width="9.5546875" customWidth="1"/>
    <col min="14596" max="14596" width="9.5546875" bestFit="1" customWidth="1"/>
    <col min="14597" max="14597" width="9.33203125" customWidth="1"/>
    <col min="14598" max="14598" width="9" bestFit="1" customWidth="1"/>
    <col min="14599" max="14599" width="9.5546875" bestFit="1" customWidth="1"/>
    <col min="14600" max="14600" width="13" customWidth="1"/>
    <col min="14601" max="14601" width="11.88671875" customWidth="1"/>
    <col min="14602" max="14602" width="12.44140625" customWidth="1"/>
    <col min="14603" max="14603" width="8.5546875" customWidth="1"/>
    <col min="14604" max="14604" width="22.6640625" customWidth="1"/>
    <col min="14605" max="14605" width="10.88671875" customWidth="1"/>
    <col min="14606" max="14611" width="10.88671875" bestFit="1" customWidth="1"/>
    <col min="14849" max="14849" width="12.44140625" customWidth="1"/>
    <col min="14850" max="14850" width="21.109375" customWidth="1"/>
    <col min="14851" max="14851" width="9.5546875" customWidth="1"/>
    <col min="14852" max="14852" width="9.5546875" bestFit="1" customWidth="1"/>
    <col min="14853" max="14853" width="9.33203125" customWidth="1"/>
    <col min="14854" max="14854" width="9" bestFit="1" customWidth="1"/>
    <col min="14855" max="14855" width="9.5546875" bestFit="1" customWidth="1"/>
    <col min="14856" max="14856" width="13" customWidth="1"/>
    <col min="14857" max="14857" width="11.88671875" customWidth="1"/>
    <col min="14858" max="14858" width="12.44140625" customWidth="1"/>
    <col min="14859" max="14859" width="8.5546875" customWidth="1"/>
    <col min="14860" max="14860" width="22.6640625" customWidth="1"/>
    <col min="14861" max="14861" width="10.88671875" customWidth="1"/>
    <col min="14862" max="14867" width="10.88671875" bestFit="1" customWidth="1"/>
    <col min="15105" max="15105" width="12.44140625" customWidth="1"/>
    <col min="15106" max="15106" width="21.109375" customWidth="1"/>
    <col min="15107" max="15107" width="9.5546875" customWidth="1"/>
    <col min="15108" max="15108" width="9.5546875" bestFit="1" customWidth="1"/>
    <col min="15109" max="15109" width="9.33203125" customWidth="1"/>
    <col min="15110" max="15110" width="9" bestFit="1" customWidth="1"/>
    <col min="15111" max="15111" width="9.5546875" bestFit="1" customWidth="1"/>
    <col min="15112" max="15112" width="13" customWidth="1"/>
    <col min="15113" max="15113" width="11.88671875" customWidth="1"/>
    <col min="15114" max="15114" width="12.44140625" customWidth="1"/>
    <col min="15115" max="15115" width="8.5546875" customWidth="1"/>
    <col min="15116" max="15116" width="22.6640625" customWidth="1"/>
    <col min="15117" max="15117" width="10.88671875" customWidth="1"/>
    <col min="15118" max="15123" width="10.88671875" bestFit="1" customWidth="1"/>
    <col min="15361" max="15361" width="12.44140625" customWidth="1"/>
    <col min="15362" max="15362" width="21.109375" customWidth="1"/>
    <col min="15363" max="15363" width="9.5546875" customWidth="1"/>
    <col min="15364" max="15364" width="9.5546875" bestFit="1" customWidth="1"/>
    <col min="15365" max="15365" width="9.33203125" customWidth="1"/>
    <col min="15366" max="15366" width="9" bestFit="1" customWidth="1"/>
    <col min="15367" max="15367" width="9.5546875" bestFit="1" customWidth="1"/>
    <col min="15368" max="15368" width="13" customWidth="1"/>
    <col min="15369" max="15369" width="11.88671875" customWidth="1"/>
    <col min="15370" max="15370" width="12.44140625" customWidth="1"/>
    <col min="15371" max="15371" width="8.5546875" customWidth="1"/>
    <col min="15372" max="15372" width="22.6640625" customWidth="1"/>
    <col min="15373" max="15373" width="10.88671875" customWidth="1"/>
    <col min="15374" max="15379" width="10.88671875" bestFit="1" customWidth="1"/>
    <col min="15617" max="15617" width="12.44140625" customWidth="1"/>
    <col min="15618" max="15618" width="21.109375" customWidth="1"/>
    <col min="15619" max="15619" width="9.5546875" customWidth="1"/>
    <col min="15620" max="15620" width="9.5546875" bestFit="1" customWidth="1"/>
    <col min="15621" max="15621" width="9.33203125" customWidth="1"/>
    <col min="15622" max="15622" width="9" bestFit="1" customWidth="1"/>
    <col min="15623" max="15623" width="9.5546875" bestFit="1" customWidth="1"/>
    <col min="15624" max="15624" width="13" customWidth="1"/>
    <col min="15625" max="15625" width="11.88671875" customWidth="1"/>
    <col min="15626" max="15626" width="12.44140625" customWidth="1"/>
    <col min="15627" max="15627" width="8.5546875" customWidth="1"/>
    <col min="15628" max="15628" width="22.6640625" customWidth="1"/>
    <col min="15629" max="15629" width="10.88671875" customWidth="1"/>
    <col min="15630" max="15635" width="10.88671875" bestFit="1" customWidth="1"/>
    <col min="15873" max="15873" width="12.44140625" customWidth="1"/>
    <col min="15874" max="15874" width="21.109375" customWidth="1"/>
    <col min="15875" max="15875" width="9.5546875" customWidth="1"/>
    <col min="15876" max="15876" width="9.5546875" bestFit="1" customWidth="1"/>
    <col min="15877" max="15877" width="9.33203125" customWidth="1"/>
    <col min="15878" max="15878" width="9" bestFit="1" customWidth="1"/>
    <col min="15879" max="15879" width="9.5546875" bestFit="1" customWidth="1"/>
    <col min="15880" max="15880" width="13" customWidth="1"/>
    <col min="15881" max="15881" width="11.88671875" customWidth="1"/>
    <col min="15882" max="15882" width="12.44140625" customWidth="1"/>
    <col min="15883" max="15883" width="8.5546875" customWidth="1"/>
    <col min="15884" max="15884" width="22.6640625" customWidth="1"/>
    <col min="15885" max="15885" width="10.88671875" customWidth="1"/>
    <col min="15886" max="15891" width="10.88671875" bestFit="1" customWidth="1"/>
    <col min="16129" max="16129" width="12.44140625" customWidth="1"/>
    <col min="16130" max="16130" width="21.109375" customWidth="1"/>
    <col min="16131" max="16131" width="9.5546875" customWidth="1"/>
    <col min="16132" max="16132" width="9.5546875" bestFit="1" customWidth="1"/>
    <col min="16133" max="16133" width="9.33203125" customWidth="1"/>
    <col min="16134" max="16134" width="9" bestFit="1" customWidth="1"/>
    <col min="16135" max="16135" width="9.5546875" bestFit="1" customWidth="1"/>
    <col min="16136" max="16136" width="13" customWidth="1"/>
    <col min="16137" max="16137" width="11.88671875" customWidth="1"/>
    <col min="16138" max="16138" width="12.44140625" customWidth="1"/>
    <col min="16139" max="16139" width="8.5546875" customWidth="1"/>
    <col min="16140" max="16140" width="22.6640625" customWidth="1"/>
    <col min="16141" max="16141" width="10.88671875" customWidth="1"/>
    <col min="16142" max="16147" width="10.88671875" bestFit="1" customWidth="1"/>
  </cols>
  <sheetData>
    <row r="1" spans="1:20" ht="16.5" customHeight="1" thickBot="1" x14ac:dyDescent="0.35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5"/>
      <c r="J1" s="6"/>
      <c r="K1" s="6"/>
      <c r="M1" s="7" t="s">
        <v>2</v>
      </c>
      <c r="N1" s="7"/>
      <c r="O1" s="7"/>
      <c r="P1" s="7"/>
      <c r="Q1" s="7"/>
      <c r="R1" s="7"/>
      <c r="S1" s="7"/>
    </row>
    <row r="2" spans="1:20" ht="63.6" thickBot="1" x14ac:dyDescent="0.4">
      <c r="A2" s="8"/>
      <c r="B2" s="9"/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2" t="s">
        <v>8</v>
      </c>
      <c r="I2" s="13" t="s">
        <v>9</v>
      </c>
      <c r="J2" s="14" t="s">
        <v>10</v>
      </c>
      <c r="K2" s="1" t="s">
        <v>0</v>
      </c>
      <c r="L2" s="2"/>
      <c r="M2" s="10" t="s">
        <v>3</v>
      </c>
      <c r="N2" s="10" t="s">
        <v>4</v>
      </c>
      <c r="O2" s="10" t="s">
        <v>5</v>
      </c>
      <c r="P2" s="11" t="s">
        <v>6</v>
      </c>
      <c r="Q2" s="10" t="s">
        <v>7</v>
      </c>
      <c r="R2" s="12" t="s">
        <v>8</v>
      </c>
      <c r="S2" s="15" t="s">
        <v>9</v>
      </c>
      <c r="T2" s="14" t="s">
        <v>10</v>
      </c>
    </row>
    <row r="3" spans="1:20" ht="16.5" customHeight="1" thickBot="1" x14ac:dyDescent="0.35">
      <c r="A3" s="16" t="s">
        <v>11</v>
      </c>
      <c r="B3" s="17"/>
      <c r="C3" s="18">
        <v>906</v>
      </c>
      <c r="D3" s="18">
        <v>1647</v>
      </c>
      <c r="E3" s="18">
        <v>528</v>
      </c>
      <c r="F3" s="18">
        <v>437</v>
      </c>
      <c r="G3" s="18">
        <v>1797</v>
      </c>
      <c r="H3" s="19">
        <f t="shared" ref="H3:H33" si="0">C3+D3+E3+F3+G3</f>
        <v>5315</v>
      </c>
      <c r="I3" s="20">
        <v>2556</v>
      </c>
      <c r="J3" s="21">
        <f>H3-I3</f>
        <v>2759</v>
      </c>
      <c r="K3" s="8"/>
      <c r="L3" s="9"/>
      <c r="M3" s="22">
        <f t="shared" ref="M3:T3" si="1">C3/$H$3</f>
        <v>0.17046095954844778</v>
      </c>
      <c r="N3" s="22">
        <f t="shared" si="1"/>
        <v>0.30987770460959546</v>
      </c>
      <c r="O3" s="22">
        <f t="shared" si="1"/>
        <v>9.9341486359360298E-2</v>
      </c>
      <c r="P3" s="22">
        <f t="shared" si="1"/>
        <v>8.2220131702728128E-2</v>
      </c>
      <c r="Q3" s="23">
        <f t="shared" si="1"/>
        <v>0.3380997177798683</v>
      </c>
      <c r="R3" s="24">
        <f t="shared" si="1"/>
        <v>1</v>
      </c>
      <c r="S3" s="25">
        <f t="shared" si="1"/>
        <v>0.48090310442144873</v>
      </c>
      <c r="T3" s="26">
        <f t="shared" si="1"/>
        <v>0.51909689557855132</v>
      </c>
    </row>
    <row r="4" spans="1:20" ht="16.8" thickBot="1" x14ac:dyDescent="0.35">
      <c r="A4" s="16" t="s">
        <v>12</v>
      </c>
      <c r="B4" s="17"/>
      <c r="C4" s="27">
        <v>414</v>
      </c>
      <c r="D4" s="28">
        <v>803</v>
      </c>
      <c r="E4" s="28">
        <v>246</v>
      </c>
      <c r="F4" s="28">
        <v>179</v>
      </c>
      <c r="G4" s="29">
        <v>914</v>
      </c>
      <c r="H4" s="30">
        <f t="shared" si="0"/>
        <v>2556</v>
      </c>
      <c r="I4" s="31">
        <f>SUM(C4:G4)</f>
        <v>2556</v>
      </c>
      <c r="J4" s="21">
        <f t="shared" ref="J4:J55" si="2">H4-I4</f>
        <v>0</v>
      </c>
      <c r="K4" s="16" t="s">
        <v>12</v>
      </c>
      <c r="L4" s="17"/>
      <c r="M4" s="32">
        <f t="shared" ref="M4:R4" si="3">C4/C3</f>
        <v>0.45695364238410596</v>
      </c>
      <c r="N4" s="32">
        <f t="shared" si="3"/>
        <v>0.48755312689738917</v>
      </c>
      <c r="O4" s="32">
        <f t="shared" si="3"/>
        <v>0.46590909090909088</v>
      </c>
      <c r="P4" s="32">
        <f t="shared" si="3"/>
        <v>0.40961098398169338</v>
      </c>
      <c r="Q4" s="33">
        <f t="shared" si="3"/>
        <v>0.50862548692264886</v>
      </c>
      <c r="R4" s="34">
        <f t="shared" si="3"/>
        <v>0.48090310442144873</v>
      </c>
      <c r="S4" s="35">
        <f>I4/$H$4</f>
        <v>1</v>
      </c>
      <c r="T4" s="26">
        <f>J4/$H$3</f>
        <v>0</v>
      </c>
    </row>
    <row r="5" spans="1:20" ht="16.2" hidden="1" thickBot="1" x14ac:dyDescent="0.35">
      <c r="A5" s="36" t="s">
        <v>13</v>
      </c>
      <c r="B5" s="37" t="s">
        <v>14</v>
      </c>
      <c r="C5" s="38"/>
      <c r="D5" s="39"/>
      <c r="E5" s="40"/>
      <c r="F5" s="40"/>
      <c r="G5" s="41"/>
      <c r="H5" s="42">
        <f t="shared" si="0"/>
        <v>0</v>
      </c>
      <c r="I5" s="31">
        <f>SUM(C5:G5)</f>
        <v>0</v>
      </c>
      <c r="J5" s="43">
        <f t="shared" si="2"/>
        <v>0</v>
      </c>
      <c r="K5" s="44"/>
      <c r="L5" s="45"/>
      <c r="M5" s="46"/>
      <c r="N5" s="47"/>
      <c r="O5" s="48"/>
      <c r="P5" s="48"/>
      <c r="Q5" s="49"/>
      <c r="R5" s="50"/>
      <c r="S5" s="51"/>
      <c r="T5" s="26">
        <f>J5/$H$3</f>
        <v>0</v>
      </c>
    </row>
    <row r="6" spans="1:20" ht="15" customHeight="1" thickBot="1" x14ac:dyDescent="0.35">
      <c r="A6" s="16" t="s">
        <v>15</v>
      </c>
      <c r="B6" s="52"/>
      <c r="C6" s="53">
        <v>96</v>
      </c>
      <c r="D6" s="54">
        <v>134</v>
      </c>
      <c r="E6" s="54">
        <v>46</v>
      </c>
      <c r="F6" s="54">
        <v>44</v>
      </c>
      <c r="G6" s="55">
        <v>143</v>
      </c>
      <c r="H6" s="30">
        <f t="shared" si="0"/>
        <v>463</v>
      </c>
      <c r="I6" s="31">
        <v>209</v>
      </c>
      <c r="J6" s="21">
        <f t="shared" si="2"/>
        <v>254</v>
      </c>
      <c r="K6" s="16" t="s">
        <v>15</v>
      </c>
      <c r="L6" s="52"/>
      <c r="M6" s="56">
        <f>C6/C3</f>
        <v>0.10596026490066225</v>
      </c>
      <c r="N6" s="56">
        <f t="shared" ref="N6:S6" si="4">D6/D3</f>
        <v>8.1360048573163327E-2</v>
      </c>
      <c r="O6" s="56">
        <f t="shared" si="4"/>
        <v>8.7121212121212127E-2</v>
      </c>
      <c r="P6" s="56">
        <f t="shared" si="4"/>
        <v>0.10068649885583524</v>
      </c>
      <c r="Q6" s="33">
        <f t="shared" si="4"/>
        <v>7.9577072899276569E-2</v>
      </c>
      <c r="R6" s="34">
        <f t="shared" si="4"/>
        <v>8.7111947318908756E-2</v>
      </c>
      <c r="S6" s="35">
        <f t="shared" si="4"/>
        <v>8.1768388106416276E-2</v>
      </c>
      <c r="T6" s="26">
        <f>J6/$J$3</f>
        <v>9.206234142805364E-2</v>
      </c>
    </row>
    <row r="7" spans="1:20" ht="15.75" customHeight="1" thickBot="1" x14ac:dyDescent="0.35">
      <c r="A7" s="57" t="s">
        <v>16</v>
      </c>
      <c r="B7" s="37" t="s">
        <v>17</v>
      </c>
      <c r="C7" s="58">
        <v>138</v>
      </c>
      <c r="D7" s="58">
        <v>420</v>
      </c>
      <c r="E7" s="58">
        <v>123</v>
      </c>
      <c r="F7" s="58">
        <v>131</v>
      </c>
      <c r="G7" s="58">
        <v>385</v>
      </c>
      <c r="H7" s="59">
        <f t="shared" si="0"/>
        <v>1197</v>
      </c>
      <c r="I7" s="60">
        <v>532</v>
      </c>
      <c r="J7" s="61">
        <f t="shared" si="2"/>
        <v>665</v>
      </c>
      <c r="K7" s="62" t="s">
        <v>16</v>
      </c>
      <c r="L7" s="37" t="s">
        <v>17</v>
      </c>
      <c r="M7" s="63">
        <f>C7/C3</f>
        <v>0.15231788079470199</v>
      </c>
      <c r="N7" s="63">
        <f t="shared" ref="N7:S7" si="5">D7/D3</f>
        <v>0.25500910746812389</v>
      </c>
      <c r="O7" s="63">
        <f t="shared" si="5"/>
        <v>0.23295454545454544</v>
      </c>
      <c r="P7" s="63">
        <f t="shared" si="5"/>
        <v>0.2997711670480549</v>
      </c>
      <c r="Q7" s="64">
        <f t="shared" si="5"/>
        <v>0.2142459654980523</v>
      </c>
      <c r="R7" s="65">
        <f t="shared" si="5"/>
        <v>0.22521166509877705</v>
      </c>
      <c r="S7" s="66">
        <f t="shared" si="5"/>
        <v>0.20813771517996871</v>
      </c>
      <c r="T7" s="26">
        <f>J7/$J$3</f>
        <v>0.2410293584632113</v>
      </c>
    </row>
    <row r="8" spans="1:20" ht="16.2" thickBot="1" x14ac:dyDescent="0.35">
      <c r="A8" s="62"/>
      <c r="B8" s="37" t="s">
        <v>18</v>
      </c>
      <c r="C8" s="67">
        <v>283</v>
      </c>
      <c r="D8" s="68">
        <v>538</v>
      </c>
      <c r="E8" s="67">
        <v>185</v>
      </c>
      <c r="F8" s="67">
        <v>111</v>
      </c>
      <c r="G8" s="67">
        <v>501</v>
      </c>
      <c r="H8" s="69">
        <f t="shared" si="0"/>
        <v>1618</v>
      </c>
      <c r="I8" s="70">
        <v>863</v>
      </c>
      <c r="J8" s="71">
        <f t="shared" si="2"/>
        <v>755</v>
      </c>
      <c r="K8" s="62"/>
      <c r="L8" s="37" t="s">
        <v>18</v>
      </c>
      <c r="M8" s="63">
        <f t="shared" ref="M8:R8" si="6">C8/C3</f>
        <v>0.31236203090507725</v>
      </c>
      <c r="N8" s="63">
        <f t="shared" si="6"/>
        <v>0.32665452337583484</v>
      </c>
      <c r="O8" s="63">
        <f t="shared" si="6"/>
        <v>0.3503787878787879</v>
      </c>
      <c r="P8" s="63">
        <f t="shared" si="6"/>
        <v>0.25400457665903892</v>
      </c>
      <c r="Q8" s="63">
        <f t="shared" si="6"/>
        <v>0.27879799666110183</v>
      </c>
      <c r="R8" s="72">
        <f t="shared" si="6"/>
        <v>0.30442144873000943</v>
      </c>
      <c r="S8" s="73">
        <f>I8/I3*100</f>
        <v>33.763693270735523</v>
      </c>
      <c r="T8" s="26">
        <f t="shared" ref="T8:T50" si="7">J8/$J$3</f>
        <v>0.27364987314244293</v>
      </c>
    </row>
    <row r="9" spans="1:20" ht="16.2" thickBot="1" x14ac:dyDescent="0.35">
      <c r="A9" s="62"/>
      <c r="B9" s="37" t="s">
        <v>19</v>
      </c>
      <c r="C9" s="67">
        <v>207</v>
      </c>
      <c r="D9" s="67">
        <v>266</v>
      </c>
      <c r="E9" s="67">
        <v>89</v>
      </c>
      <c r="F9" s="67">
        <v>63</v>
      </c>
      <c r="G9" s="67">
        <v>406</v>
      </c>
      <c r="H9" s="69">
        <f t="shared" si="0"/>
        <v>1031</v>
      </c>
      <c r="I9" s="70">
        <v>566</v>
      </c>
      <c r="J9" s="71">
        <f t="shared" si="2"/>
        <v>465</v>
      </c>
      <c r="K9" s="62"/>
      <c r="L9" s="37" t="s">
        <v>19</v>
      </c>
      <c r="M9" s="63">
        <f t="shared" ref="M9:R9" si="8">C9/C3</f>
        <v>0.22847682119205298</v>
      </c>
      <c r="N9" s="63">
        <f t="shared" si="8"/>
        <v>0.16150576806314512</v>
      </c>
      <c r="O9" s="63">
        <f t="shared" si="8"/>
        <v>0.16856060606060605</v>
      </c>
      <c r="P9" s="63">
        <f t="shared" si="8"/>
        <v>0.14416475972540047</v>
      </c>
      <c r="Q9" s="63">
        <f t="shared" si="8"/>
        <v>0.22593210907067335</v>
      </c>
      <c r="R9" s="72">
        <f t="shared" si="8"/>
        <v>0.19397930385700846</v>
      </c>
      <c r="S9" s="73">
        <f>I9/I3*100</f>
        <v>22.143974960876371</v>
      </c>
      <c r="T9" s="26">
        <f t="shared" si="7"/>
        <v>0.16853932584269662</v>
      </c>
    </row>
    <row r="10" spans="1:20" ht="16.2" thickBot="1" x14ac:dyDescent="0.35">
      <c r="A10" s="62"/>
      <c r="B10" s="37" t="s">
        <v>20</v>
      </c>
      <c r="C10" s="67">
        <v>152</v>
      </c>
      <c r="D10" s="67">
        <v>266</v>
      </c>
      <c r="E10" s="67">
        <v>85</v>
      </c>
      <c r="F10" s="67">
        <v>69</v>
      </c>
      <c r="G10" s="67">
        <v>303</v>
      </c>
      <c r="H10" s="69">
        <f t="shared" si="0"/>
        <v>875</v>
      </c>
      <c r="I10" s="70">
        <v>406</v>
      </c>
      <c r="J10" s="71">
        <f t="shared" si="2"/>
        <v>469</v>
      </c>
      <c r="K10" s="62"/>
      <c r="L10" s="37" t="s">
        <v>20</v>
      </c>
      <c r="M10" s="63">
        <f t="shared" ref="M10:R10" si="9">C10/C3</f>
        <v>0.16777041942604856</v>
      </c>
      <c r="N10" s="63">
        <f t="shared" si="9"/>
        <v>0.16150576806314512</v>
      </c>
      <c r="O10" s="63">
        <f t="shared" si="9"/>
        <v>0.16098484848484848</v>
      </c>
      <c r="P10" s="63">
        <f t="shared" si="9"/>
        <v>0.15789473684210525</v>
      </c>
      <c r="Q10" s="63">
        <f t="shared" si="9"/>
        <v>0.1686143572621035</v>
      </c>
      <c r="R10" s="72">
        <f t="shared" si="9"/>
        <v>0.16462841015992474</v>
      </c>
      <c r="S10" s="74">
        <f>I10/I3*100</f>
        <v>15.884194053208137</v>
      </c>
      <c r="T10" s="26">
        <f t="shared" si="7"/>
        <v>0.16998912649510692</v>
      </c>
    </row>
    <row r="11" spans="1:20" ht="16.2" thickBot="1" x14ac:dyDescent="0.35">
      <c r="A11" s="62"/>
      <c r="B11" s="37" t="s">
        <v>21</v>
      </c>
      <c r="C11" s="67">
        <v>85</v>
      </c>
      <c r="D11" s="67">
        <v>117</v>
      </c>
      <c r="E11" s="67">
        <v>31</v>
      </c>
      <c r="F11" s="67">
        <v>51</v>
      </c>
      <c r="G11" s="67">
        <v>148</v>
      </c>
      <c r="H11" s="69">
        <f t="shared" si="0"/>
        <v>432</v>
      </c>
      <c r="I11" s="70">
        <v>171</v>
      </c>
      <c r="J11" s="71">
        <f t="shared" si="2"/>
        <v>261</v>
      </c>
      <c r="K11" s="62"/>
      <c r="L11" s="37" t="s">
        <v>21</v>
      </c>
      <c r="M11" s="63">
        <f t="shared" ref="M11:R11" si="10">C11/C3</f>
        <v>9.3818984547461362E-2</v>
      </c>
      <c r="N11" s="63">
        <f t="shared" si="10"/>
        <v>7.1038251366120214E-2</v>
      </c>
      <c r="O11" s="63">
        <f t="shared" si="10"/>
        <v>5.8712121212121215E-2</v>
      </c>
      <c r="P11" s="63">
        <f t="shared" si="10"/>
        <v>0.11670480549199085</v>
      </c>
      <c r="Q11" s="63">
        <f t="shared" si="10"/>
        <v>8.2359488035614908E-2</v>
      </c>
      <c r="R11" s="72">
        <f t="shared" si="10"/>
        <v>8.1279397930385702E-2</v>
      </c>
      <c r="S11" s="74">
        <f>I11/I3*100</f>
        <v>6.6901408450704221</v>
      </c>
      <c r="T11" s="26">
        <f t="shared" si="7"/>
        <v>9.4599492569771654E-2</v>
      </c>
    </row>
    <row r="12" spans="1:20" ht="15.75" customHeight="1" thickBot="1" x14ac:dyDescent="0.35">
      <c r="A12" s="75"/>
      <c r="B12" s="37" t="s">
        <v>22</v>
      </c>
      <c r="C12" s="76">
        <v>41</v>
      </c>
      <c r="D12" s="76">
        <v>40</v>
      </c>
      <c r="E12" s="76">
        <v>15</v>
      </c>
      <c r="F12" s="76">
        <v>12</v>
      </c>
      <c r="G12" s="76">
        <v>54</v>
      </c>
      <c r="H12" s="77">
        <f t="shared" si="0"/>
        <v>162</v>
      </c>
      <c r="I12" s="78">
        <v>18</v>
      </c>
      <c r="J12" s="79">
        <f t="shared" si="2"/>
        <v>144</v>
      </c>
      <c r="K12" s="62"/>
      <c r="L12" s="80" t="s">
        <v>22</v>
      </c>
      <c r="M12" s="81">
        <f t="shared" ref="M12:R12" si="11">C12/C3</f>
        <v>4.5253863134657839E-2</v>
      </c>
      <c r="N12" s="81">
        <f t="shared" si="11"/>
        <v>2.4286581663630843E-2</v>
      </c>
      <c r="O12" s="81">
        <f t="shared" si="11"/>
        <v>2.8409090909090908E-2</v>
      </c>
      <c r="P12" s="81">
        <f t="shared" si="11"/>
        <v>2.7459954233409609E-2</v>
      </c>
      <c r="Q12" s="81">
        <f t="shared" si="11"/>
        <v>3.0050083472454091E-2</v>
      </c>
      <c r="R12" s="82">
        <f t="shared" si="11"/>
        <v>3.0479774223894637E-2</v>
      </c>
      <c r="S12" s="83"/>
      <c r="T12" s="26">
        <f t="shared" si="7"/>
        <v>5.2192823486770568E-2</v>
      </c>
    </row>
    <row r="13" spans="1:20" ht="15.75" hidden="1" customHeight="1" x14ac:dyDescent="0.3">
      <c r="A13" s="84"/>
      <c r="B13" s="84"/>
      <c r="C13" s="85">
        <f t="shared" ref="C13:I13" si="12">SUM(C7:C12)</f>
        <v>906</v>
      </c>
      <c r="D13" s="85">
        <f t="shared" si="12"/>
        <v>1647</v>
      </c>
      <c r="E13" s="85">
        <f t="shared" si="12"/>
        <v>528</v>
      </c>
      <c r="F13" s="85">
        <f t="shared" si="12"/>
        <v>437</v>
      </c>
      <c r="G13" s="85">
        <f t="shared" si="12"/>
        <v>1797</v>
      </c>
      <c r="H13" s="86">
        <f t="shared" si="12"/>
        <v>5315</v>
      </c>
      <c r="I13" s="87">
        <f t="shared" si="12"/>
        <v>2556</v>
      </c>
      <c r="J13" s="88"/>
      <c r="K13" s="89"/>
      <c r="L13" s="89"/>
      <c r="M13" s="90"/>
      <c r="N13" s="90"/>
      <c r="O13" s="91"/>
      <c r="P13" s="92"/>
      <c r="Q13" s="92"/>
      <c r="R13" s="93"/>
      <c r="S13" s="51"/>
      <c r="T13" s="26"/>
    </row>
    <row r="14" spans="1:20" ht="14.25" customHeight="1" thickBot="1" x14ac:dyDescent="0.35">
      <c r="A14" s="57" t="s">
        <v>23</v>
      </c>
      <c r="B14" s="37" t="s">
        <v>24</v>
      </c>
      <c r="C14" s="94">
        <v>167</v>
      </c>
      <c r="D14" s="58">
        <v>166</v>
      </c>
      <c r="E14" s="58">
        <v>66</v>
      </c>
      <c r="F14" s="58">
        <v>44</v>
      </c>
      <c r="G14" s="95">
        <v>198</v>
      </c>
      <c r="H14" s="59">
        <f t="shared" si="0"/>
        <v>641</v>
      </c>
      <c r="I14" s="60">
        <v>446</v>
      </c>
      <c r="J14" s="61">
        <f t="shared" si="2"/>
        <v>195</v>
      </c>
      <c r="K14" s="62" t="s">
        <v>23</v>
      </c>
      <c r="L14" s="96" t="s">
        <v>24</v>
      </c>
      <c r="M14" s="97">
        <f t="shared" ref="M14:R14" si="13">C14/C3</f>
        <v>0.18432671081677704</v>
      </c>
      <c r="N14" s="97">
        <f t="shared" si="13"/>
        <v>0.10078931390406801</v>
      </c>
      <c r="O14" s="98">
        <f t="shared" si="13"/>
        <v>0.125</v>
      </c>
      <c r="P14" s="98">
        <f t="shared" si="13"/>
        <v>0.10068649885583524</v>
      </c>
      <c r="Q14" s="98">
        <f t="shared" si="13"/>
        <v>0.11018363939899833</v>
      </c>
      <c r="R14" s="99">
        <f t="shared" si="13"/>
        <v>0.12060206961429916</v>
      </c>
      <c r="S14" s="100">
        <f>I14/I3*100</f>
        <v>17.449139280125195</v>
      </c>
      <c r="T14" s="26">
        <f t="shared" si="7"/>
        <v>7.067778180500181E-2</v>
      </c>
    </row>
    <row r="15" spans="1:20" ht="16.5" customHeight="1" thickBot="1" x14ac:dyDescent="0.35">
      <c r="A15" s="62"/>
      <c r="B15" s="37" t="s">
        <v>25</v>
      </c>
      <c r="C15" s="101">
        <v>246</v>
      </c>
      <c r="D15" s="67">
        <v>421</v>
      </c>
      <c r="E15" s="67">
        <v>128</v>
      </c>
      <c r="F15" s="67">
        <v>98</v>
      </c>
      <c r="G15" s="102">
        <v>370</v>
      </c>
      <c r="H15" s="69">
        <f t="shared" si="0"/>
        <v>1263</v>
      </c>
      <c r="I15" s="70">
        <v>670</v>
      </c>
      <c r="J15" s="71">
        <f t="shared" si="2"/>
        <v>593</v>
      </c>
      <c r="K15" s="62"/>
      <c r="L15" s="37" t="s">
        <v>25</v>
      </c>
      <c r="M15" s="63">
        <f t="shared" ref="M15:R15" si="14">C15/C3</f>
        <v>0.27152317880794702</v>
      </c>
      <c r="N15" s="63">
        <f t="shared" si="14"/>
        <v>0.25561627200971465</v>
      </c>
      <c r="O15" s="63">
        <f t="shared" si="14"/>
        <v>0.24242424242424243</v>
      </c>
      <c r="P15" s="63">
        <f t="shared" si="14"/>
        <v>0.22425629290617849</v>
      </c>
      <c r="Q15" s="63">
        <f t="shared" si="14"/>
        <v>0.20589872008903728</v>
      </c>
      <c r="R15" s="72">
        <f t="shared" si="14"/>
        <v>0.23762935089369708</v>
      </c>
      <c r="S15" s="74">
        <f>I15/I3*100</f>
        <v>26.212832550860721</v>
      </c>
      <c r="T15" s="26">
        <f t="shared" si="7"/>
        <v>0.21493294671982602</v>
      </c>
    </row>
    <row r="16" spans="1:20" ht="14.25" customHeight="1" thickBot="1" x14ac:dyDescent="0.35">
      <c r="A16" s="62"/>
      <c r="B16" s="37" t="s">
        <v>26</v>
      </c>
      <c r="C16" s="101">
        <v>118</v>
      </c>
      <c r="D16" s="67">
        <v>204</v>
      </c>
      <c r="E16" s="67">
        <v>56</v>
      </c>
      <c r="F16" s="67">
        <v>36</v>
      </c>
      <c r="G16" s="102">
        <v>199</v>
      </c>
      <c r="H16" s="69">
        <f t="shared" si="0"/>
        <v>613</v>
      </c>
      <c r="I16" s="70">
        <v>390</v>
      </c>
      <c r="J16" s="71">
        <f t="shared" si="2"/>
        <v>223</v>
      </c>
      <c r="K16" s="62"/>
      <c r="L16" s="37" t="s">
        <v>26</v>
      </c>
      <c r="M16" s="63">
        <f t="shared" ref="M16:R16" si="15">C16/C3</f>
        <v>0.13024282560706402</v>
      </c>
      <c r="N16" s="63">
        <f t="shared" si="15"/>
        <v>0.12386156648451731</v>
      </c>
      <c r="O16" s="63">
        <f t="shared" si="15"/>
        <v>0.10606060606060606</v>
      </c>
      <c r="P16" s="63">
        <f t="shared" si="15"/>
        <v>8.2379862700228831E-2</v>
      </c>
      <c r="Q16" s="63">
        <f t="shared" si="15"/>
        <v>0.110740122426266</v>
      </c>
      <c r="R16" s="72">
        <f t="shared" si="15"/>
        <v>0.11533396048918156</v>
      </c>
      <c r="S16" s="74">
        <f>I16/I3*100</f>
        <v>15.258215962441316</v>
      </c>
      <c r="T16" s="26">
        <f t="shared" si="7"/>
        <v>8.0826386371873865E-2</v>
      </c>
    </row>
    <row r="17" spans="1:20" ht="16.5" customHeight="1" thickBot="1" x14ac:dyDescent="0.35">
      <c r="A17" s="62"/>
      <c r="B17" s="37" t="s">
        <v>27</v>
      </c>
      <c r="C17" s="101">
        <v>245</v>
      </c>
      <c r="D17" s="67">
        <v>548</v>
      </c>
      <c r="E17" s="67">
        <v>179</v>
      </c>
      <c r="F17" s="67">
        <v>169</v>
      </c>
      <c r="G17" s="102">
        <v>636</v>
      </c>
      <c r="H17" s="69">
        <f t="shared" si="0"/>
        <v>1777</v>
      </c>
      <c r="I17" s="70">
        <v>661</v>
      </c>
      <c r="J17" s="71">
        <f t="shared" si="2"/>
        <v>1116</v>
      </c>
      <c r="K17" s="62"/>
      <c r="L17" s="37" t="s">
        <v>27</v>
      </c>
      <c r="M17" s="63">
        <f t="shared" ref="M17:R17" si="16">C17/C3</f>
        <v>0.27041942604856511</v>
      </c>
      <c r="N17" s="63">
        <f t="shared" si="16"/>
        <v>0.33272616879174255</v>
      </c>
      <c r="O17" s="63">
        <f t="shared" si="16"/>
        <v>0.33901515151515149</v>
      </c>
      <c r="P17" s="63">
        <f t="shared" si="16"/>
        <v>0.38672768878718533</v>
      </c>
      <c r="Q17" s="63">
        <f t="shared" si="16"/>
        <v>0.35392320534223703</v>
      </c>
      <c r="R17" s="72">
        <f t="shared" si="16"/>
        <v>0.3343367826904986</v>
      </c>
      <c r="S17" s="74">
        <f>I17/I3*100</f>
        <v>25.860719874804381</v>
      </c>
      <c r="T17" s="26">
        <f t="shared" si="7"/>
        <v>0.4044943820224719</v>
      </c>
    </row>
    <row r="18" spans="1:20" ht="15" customHeight="1" thickBot="1" x14ac:dyDescent="0.35">
      <c r="A18" s="75"/>
      <c r="B18" s="37" t="s">
        <v>28</v>
      </c>
      <c r="C18" s="103">
        <v>130</v>
      </c>
      <c r="D18" s="76">
        <v>308</v>
      </c>
      <c r="E18" s="76">
        <v>99</v>
      </c>
      <c r="F18" s="76">
        <v>90</v>
      </c>
      <c r="G18" s="104">
        <v>394</v>
      </c>
      <c r="H18" s="77">
        <f t="shared" si="0"/>
        <v>1021</v>
      </c>
      <c r="I18" s="78">
        <v>389</v>
      </c>
      <c r="J18" s="79">
        <f t="shared" si="2"/>
        <v>632</v>
      </c>
      <c r="K18" s="75"/>
      <c r="L18" s="37" t="s">
        <v>28</v>
      </c>
      <c r="M18" s="105">
        <f t="shared" ref="M18:R18" si="17">C18/C3</f>
        <v>0.14348785871964681</v>
      </c>
      <c r="N18" s="105">
        <f t="shared" si="17"/>
        <v>0.1870066788099575</v>
      </c>
      <c r="O18" s="105">
        <f t="shared" si="17"/>
        <v>0.1875</v>
      </c>
      <c r="P18" s="105">
        <f t="shared" si="17"/>
        <v>0.20594965675057209</v>
      </c>
      <c r="Q18" s="105">
        <f t="shared" si="17"/>
        <v>0.21925431274346133</v>
      </c>
      <c r="R18" s="106">
        <f t="shared" si="17"/>
        <v>0.19209783631232361</v>
      </c>
      <c r="S18" s="107">
        <f>I18/I3*100</f>
        <v>15.219092331768389</v>
      </c>
      <c r="T18" s="26">
        <f t="shared" si="7"/>
        <v>0.22906850308082638</v>
      </c>
    </row>
    <row r="19" spans="1:20" ht="11.4" hidden="1" customHeight="1" x14ac:dyDescent="0.3">
      <c r="A19" s="108" t="s">
        <v>29</v>
      </c>
      <c r="B19" s="109"/>
      <c r="C19" s="110">
        <f>SUM(C14:C18)</f>
        <v>906</v>
      </c>
      <c r="D19" s="110">
        <f>SUM(D14:D18)</f>
        <v>1647</v>
      </c>
      <c r="E19" s="110">
        <f>SUM(E14:E18)</f>
        <v>528</v>
      </c>
      <c r="F19" s="110">
        <f>SUM(F14:F18)</f>
        <v>437</v>
      </c>
      <c r="G19" s="110">
        <f>SUM(G14:G18)</f>
        <v>1797</v>
      </c>
      <c r="H19" s="42">
        <f t="shared" si="0"/>
        <v>5315</v>
      </c>
      <c r="I19" s="111">
        <f>SUM(I14:I18)</f>
        <v>2556</v>
      </c>
      <c r="J19" s="43">
        <f t="shared" si="2"/>
        <v>2759</v>
      </c>
      <c r="K19" s="112"/>
      <c r="L19" s="45"/>
      <c r="M19" s="113"/>
      <c r="N19" s="114"/>
      <c r="O19" s="115"/>
      <c r="P19" s="113"/>
      <c r="Q19" s="115"/>
      <c r="R19" s="116"/>
      <c r="S19" s="117"/>
      <c r="T19" s="26">
        <f t="shared" si="7"/>
        <v>1</v>
      </c>
    </row>
    <row r="20" spans="1:20" ht="15.75" customHeight="1" thickBot="1" x14ac:dyDescent="0.35">
      <c r="A20" s="36" t="s">
        <v>30</v>
      </c>
      <c r="B20" s="37" t="s">
        <v>31</v>
      </c>
      <c r="C20" s="67">
        <v>171</v>
      </c>
      <c r="D20" s="67">
        <v>338</v>
      </c>
      <c r="E20" s="67">
        <v>105</v>
      </c>
      <c r="F20" s="67">
        <v>81</v>
      </c>
      <c r="G20" s="67">
        <v>328</v>
      </c>
      <c r="H20" s="59">
        <f t="shared" si="0"/>
        <v>1023</v>
      </c>
      <c r="I20" s="70">
        <v>502</v>
      </c>
      <c r="J20" s="61">
        <f t="shared" si="2"/>
        <v>521</v>
      </c>
      <c r="K20" s="36" t="s">
        <v>30</v>
      </c>
      <c r="L20" s="37" t="s">
        <v>31</v>
      </c>
      <c r="M20" s="97">
        <f t="shared" ref="M20:R20" si="18">C20/C3</f>
        <v>0.18874172185430463</v>
      </c>
      <c r="N20" s="97">
        <f t="shared" si="18"/>
        <v>0.20522161505768063</v>
      </c>
      <c r="O20" s="97">
        <f t="shared" si="18"/>
        <v>0.19886363636363635</v>
      </c>
      <c r="P20" s="97">
        <f t="shared" si="18"/>
        <v>0.18535469107551489</v>
      </c>
      <c r="Q20" s="97">
        <f t="shared" si="18"/>
        <v>0.18252643294379522</v>
      </c>
      <c r="R20" s="118">
        <f t="shared" si="18"/>
        <v>0.19247412982126058</v>
      </c>
      <c r="S20" s="119">
        <f>I20/I3*100</f>
        <v>19.640062597809077</v>
      </c>
      <c r="T20" s="26">
        <f t="shared" si="7"/>
        <v>0.18883653497644073</v>
      </c>
    </row>
    <row r="21" spans="1:20" ht="15.75" customHeight="1" thickBot="1" x14ac:dyDescent="0.35">
      <c r="A21" s="120" t="s">
        <v>32</v>
      </c>
      <c r="B21" s="121" t="s">
        <v>33</v>
      </c>
      <c r="C21" s="67">
        <v>193</v>
      </c>
      <c r="D21" s="67">
        <v>352</v>
      </c>
      <c r="E21" s="67">
        <v>118</v>
      </c>
      <c r="F21" s="67">
        <v>74</v>
      </c>
      <c r="G21" s="67">
        <v>411</v>
      </c>
      <c r="H21" s="69">
        <f t="shared" si="0"/>
        <v>1148</v>
      </c>
      <c r="I21" s="70">
        <v>569</v>
      </c>
      <c r="J21" s="71">
        <f t="shared" si="2"/>
        <v>579</v>
      </c>
      <c r="K21" s="120" t="s">
        <v>32</v>
      </c>
      <c r="L21" s="121" t="s">
        <v>33</v>
      </c>
      <c r="M21" s="63">
        <f t="shared" ref="M21:R21" si="19">C21/C3</f>
        <v>0.21302428256070641</v>
      </c>
      <c r="N21" s="63">
        <f t="shared" si="19"/>
        <v>0.21372191863995144</v>
      </c>
      <c r="O21" s="63">
        <f t="shared" si="19"/>
        <v>0.22348484848484848</v>
      </c>
      <c r="P21" s="63">
        <f t="shared" si="19"/>
        <v>0.16933638443935928</v>
      </c>
      <c r="Q21" s="63">
        <f t="shared" si="19"/>
        <v>0.22871452420701169</v>
      </c>
      <c r="R21" s="72">
        <f t="shared" si="19"/>
        <v>0.21599247412982125</v>
      </c>
      <c r="S21" s="74">
        <f>I21/I3*100</f>
        <v>22.261345852895147</v>
      </c>
      <c r="T21" s="26">
        <f t="shared" si="7"/>
        <v>0.20985864443638999</v>
      </c>
    </row>
    <row r="22" spans="1:20" ht="15.75" customHeight="1" thickBot="1" x14ac:dyDescent="0.35">
      <c r="A22" s="120" t="s">
        <v>34</v>
      </c>
      <c r="B22" s="121" t="s">
        <v>35</v>
      </c>
      <c r="C22" s="67">
        <v>102</v>
      </c>
      <c r="D22" s="67">
        <v>221</v>
      </c>
      <c r="E22" s="67">
        <v>65</v>
      </c>
      <c r="F22" s="67">
        <v>52</v>
      </c>
      <c r="G22" s="67">
        <v>226</v>
      </c>
      <c r="H22" s="69">
        <f t="shared" si="0"/>
        <v>666</v>
      </c>
      <c r="I22" s="70">
        <v>318</v>
      </c>
      <c r="J22" s="71">
        <f t="shared" si="2"/>
        <v>348</v>
      </c>
      <c r="K22" s="120" t="s">
        <v>34</v>
      </c>
      <c r="L22" s="121" t="s">
        <v>35</v>
      </c>
      <c r="M22" s="63">
        <f t="shared" ref="M22:R22" si="20">C22/C3</f>
        <v>0.11258278145695365</v>
      </c>
      <c r="N22" s="63">
        <f t="shared" si="20"/>
        <v>0.13418336369156042</v>
      </c>
      <c r="O22" s="63">
        <f t="shared" si="20"/>
        <v>0.12310606060606061</v>
      </c>
      <c r="P22" s="63">
        <f t="shared" si="20"/>
        <v>0.11899313501144165</v>
      </c>
      <c r="Q22" s="63">
        <f t="shared" si="20"/>
        <v>0.12576516416249303</v>
      </c>
      <c r="R22" s="72">
        <f t="shared" si="20"/>
        <v>0.12530573847601129</v>
      </c>
      <c r="S22" s="74">
        <f>I22/I3*100</f>
        <v>12.44131455399061</v>
      </c>
      <c r="T22" s="26">
        <f t="shared" si="7"/>
        <v>0.12613265675969554</v>
      </c>
    </row>
    <row r="23" spans="1:20" ht="15.75" customHeight="1" thickBot="1" x14ac:dyDescent="0.35">
      <c r="A23" s="122"/>
      <c r="B23" s="121" t="s">
        <v>36</v>
      </c>
      <c r="C23" s="67">
        <v>116</v>
      </c>
      <c r="D23" s="67">
        <v>174</v>
      </c>
      <c r="E23" s="67">
        <v>74</v>
      </c>
      <c r="F23" s="67">
        <v>50</v>
      </c>
      <c r="G23" s="67">
        <v>204</v>
      </c>
      <c r="H23" s="69">
        <f t="shared" si="0"/>
        <v>618</v>
      </c>
      <c r="I23" s="70">
        <v>317</v>
      </c>
      <c r="J23" s="71">
        <f t="shared" si="2"/>
        <v>301</v>
      </c>
      <c r="K23" s="123"/>
      <c r="L23" s="121" t="s">
        <v>36</v>
      </c>
      <c r="M23" s="63">
        <f t="shared" ref="M23:R23" si="21">C23/C3</f>
        <v>0.12803532008830021</v>
      </c>
      <c r="N23" s="63">
        <f t="shared" si="21"/>
        <v>0.10564663023679417</v>
      </c>
      <c r="O23" s="63">
        <f t="shared" si="21"/>
        <v>0.14015151515151514</v>
      </c>
      <c r="P23" s="63">
        <f t="shared" si="21"/>
        <v>0.11441647597254005</v>
      </c>
      <c r="Q23" s="63">
        <f t="shared" si="21"/>
        <v>0.11352253756260434</v>
      </c>
      <c r="R23" s="72">
        <f t="shared" si="21"/>
        <v>0.11627469426152399</v>
      </c>
      <c r="S23" s="74">
        <f>I23/I3*100</f>
        <v>12.402190923317685</v>
      </c>
      <c r="T23" s="26">
        <f t="shared" si="7"/>
        <v>0.10909749909387459</v>
      </c>
    </row>
    <row r="24" spans="1:20" ht="15.75" customHeight="1" thickBot="1" x14ac:dyDescent="0.35">
      <c r="A24" s="122"/>
      <c r="B24" s="37" t="s">
        <v>37</v>
      </c>
      <c r="C24" s="67">
        <v>82</v>
      </c>
      <c r="D24" s="67">
        <v>93</v>
      </c>
      <c r="E24" s="67">
        <v>26</v>
      </c>
      <c r="F24" s="67">
        <v>23</v>
      </c>
      <c r="G24" s="67">
        <v>95</v>
      </c>
      <c r="H24" s="69">
        <f t="shared" si="0"/>
        <v>319</v>
      </c>
      <c r="I24" s="70">
        <v>112</v>
      </c>
      <c r="J24" s="71">
        <f t="shared" si="2"/>
        <v>207</v>
      </c>
      <c r="K24" s="123"/>
      <c r="L24" s="37" t="s">
        <v>37</v>
      </c>
      <c r="M24" s="63">
        <f t="shared" ref="M24:R24" si="22">C24/C3</f>
        <v>9.0507726269315678E-2</v>
      </c>
      <c r="N24" s="63">
        <f t="shared" si="22"/>
        <v>5.6466302367941715E-2</v>
      </c>
      <c r="O24" s="63">
        <f t="shared" si="22"/>
        <v>4.924242424242424E-2</v>
      </c>
      <c r="P24" s="63">
        <f t="shared" si="22"/>
        <v>5.2631578947368418E-2</v>
      </c>
      <c r="Q24" s="63">
        <f t="shared" si="22"/>
        <v>5.2865887590428491E-2</v>
      </c>
      <c r="R24" s="72">
        <f t="shared" si="22"/>
        <v>6.0018814675446848E-2</v>
      </c>
      <c r="S24" s="74">
        <f>I24/I3*100</f>
        <v>4.3818466353677623</v>
      </c>
      <c r="T24" s="26">
        <f t="shared" si="7"/>
        <v>7.5027183762232691E-2</v>
      </c>
    </row>
    <row r="25" spans="1:20" ht="15.75" customHeight="1" thickBot="1" x14ac:dyDescent="0.35">
      <c r="A25" s="122"/>
      <c r="B25" s="37" t="s">
        <v>38</v>
      </c>
      <c r="C25" s="67">
        <v>34</v>
      </c>
      <c r="D25" s="67">
        <v>29</v>
      </c>
      <c r="E25" s="67">
        <v>8</v>
      </c>
      <c r="F25" s="67">
        <v>15</v>
      </c>
      <c r="G25" s="67">
        <v>49</v>
      </c>
      <c r="H25" s="69">
        <f t="shared" si="0"/>
        <v>135</v>
      </c>
      <c r="I25" s="70">
        <v>46</v>
      </c>
      <c r="J25" s="71">
        <f t="shared" si="2"/>
        <v>89</v>
      </c>
      <c r="K25" s="123"/>
      <c r="L25" s="37" t="s">
        <v>38</v>
      </c>
      <c r="M25" s="63">
        <f t="shared" ref="M25:R25" si="23">C25/C3</f>
        <v>3.7527593818984545E-2</v>
      </c>
      <c r="N25" s="63">
        <f t="shared" si="23"/>
        <v>1.7607771706132362E-2</v>
      </c>
      <c r="O25" s="63">
        <f t="shared" si="23"/>
        <v>1.5151515151515152E-2</v>
      </c>
      <c r="P25" s="63">
        <f t="shared" si="23"/>
        <v>3.4324942791762014E-2</v>
      </c>
      <c r="Q25" s="63">
        <f t="shared" si="23"/>
        <v>2.7267668336115748E-2</v>
      </c>
      <c r="R25" s="72">
        <f t="shared" si="23"/>
        <v>2.5399811853245531E-2</v>
      </c>
      <c r="S25" s="74">
        <f>I25/I3*100</f>
        <v>1.7996870109546166</v>
      </c>
      <c r="T25" s="26">
        <f t="shared" si="7"/>
        <v>3.2258064516129031E-2</v>
      </c>
    </row>
    <row r="26" spans="1:20" ht="18.75" customHeight="1" thickBot="1" x14ac:dyDescent="0.35">
      <c r="A26" s="124"/>
      <c r="B26" s="37" t="s">
        <v>39</v>
      </c>
      <c r="C26" s="67">
        <v>208</v>
      </c>
      <c r="D26" s="67">
        <v>440</v>
      </c>
      <c r="E26" s="67">
        <v>132</v>
      </c>
      <c r="F26" s="67">
        <v>142</v>
      </c>
      <c r="G26" s="67">
        <v>484</v>
      </c>
      <c r="H26" s="77">
        <f t="shared" si="0"/>
        <v>1406</v>
      </c>
      <c r="I26" s="70">
        <v>692</v>
      </c>
      <c r="J26" s="79">
        <f t="shared" si="2"/>
        <v>714</v>
      </c>
      <c r="K26" s="125"/>
      <c r="L26" s="37" t="s">
        <v>39</v>
      </c>
      <c r="M26" s="81">
        <f t="shared" ref="M26:R26" si="24">C26/C3</f>
        <v>0.22958057395143489</v>
      </c>
      <c r="N26" s="81">
        <f t="shared" si="24"/>
        <v>0.26715239829993931</v>
      </c>
      <c r="O26" s="81">
        <f t="shared" si="24"/>
        <v>0.25</v>
      </c>
      <c r="P26" s="81">
        <f t="shared" si="24"/>
        <v>0.32494279176201374</v>
      </c>
      <c r="Q26" s="81">
        <f t="shared" si="24"/>
        <v>0.26933778519755147</v>
      </c>
      <c r="R26" s="82">
        <f t="shared" si="24"/>
        <v>0.2645343367826905</v>
      </c>
      <c r="S26" s="126">
        <f>I26/I3*100</f>
        <v>27.073552425665103</v>
      </c>
      <c r="T26" s="26">
        <f t="shared" si="7"/>
        <v>0.2587894164552374</v>
      </c>
    </row>
    <row r="27" spans="1:20" ht="11.4" hidden="1" customHeight="1" x14ac:dyDescent="0.3">
      <c r="A27" s="127" t="s">
        <v>29</v>
      </c>
      <c r="B27" s="128"/>
      <c r="C27" s="129">
        <f>SUM(C20:C26)</f>
        <v>906</v>
      </c>
      <c r="D27" s="129">
        <f>SUM(D20:D26)</f>
        <v>1647</v>
      </c>
      <c r="E27" s="129">
        <f>SUM(E20:E26)</f>
        <v>528</v>
      </c>
      <c r="F27" s="129">
        <f>SUM(F20:F26)</f>
        <v>437</v>
      </c>
      <c r="G27" s="129">
        <f>SUM(G20:G26)</f>
        <v>1797</v>
      </c>
      <c r="H27" s="42">
        <f t="shared" si="0"/>
        <v>5315</v>
      </c>
      <c r="I27" s="130">
        <f>SUM(I20:I26)</f>
        <v>2556</v>
      </c>
      <c r="J27" s="43">
        <f t="shared" si="2"/>
        <v>2759</v>
      </c>
      <c r="K27" s="112"/>
      <c r="L27" s="45"/>
      <c r="M27" s="131"/>
      <c r="N27" s="132"/>
      <c r="O27" s="133"/>
      <c r="P27" s="131"/>
      <c r="Q27" s="133"/>
      <c r="R27" s="134"/>
      <c r="S27" s="135"/>
      <c r="T27" s="26">
        <f t="shared" si="7"/>
        <v>1</v>
      </c>
    </row>
    <row r="28" spans="1:20" ht="15.75" customHeight="1" thickBot="1" x14ac:dyDescent="0.35">
      <c r="A28" s="36" t="s">
        <v>40</v>
      </c>
      <c r="B28" s="36" t="s">
        <v>41</v>
      </c>
      <c r="C28" s="58">
        <v>89</v>
      </c>
      <c r="D28" s="58">
        <v>153</v>
      </c>
      <c r="E28" s="58">
        <v>51</v>
      </c>
      <c r="F28" s="58">
        <v>52</v>
      </c>
      <c r="G28" s="58">
        <v>145</v>
      </c>
      <c r="H28" s="59">
        <f t="shared" si="0"/>
        <v>490</v>
      </c>
      <c r="I28" s="60">
        <v>177</v>
      </c>
      <c r="J28" s="61">
        <f t="shared" si="2"/>
        <v>313</v>
      </c>
      <c r="K28" s="36" t="s">
        <v>40</v>
      </c>
      <c r="L28" s="36" t="s">
        <v>41</v>
      </c>
      <c r="M28" s="136">
        <f t="shared" ref="M28:R28" si="25">C28/C3</f>
        <v>9.8233995584988965E-2</v>
      </c>
      <c r="N28" s="136">
        <f t="shared" si="25"/>
        <v>9.2896174863387984E-2</v>
      </c>
      <c r="O28" s="136">
        <f t="shared" si="25"/>
        <v>9.6590909090909088E-2</v>
      </c>
      <c r="P28" s="136">
        <f t="shared" si="25"/>
        <v>0.11899313501144165</v>
      </c>
      <c r="Q28" s="136">
        <f t="shared" si="25"/>
        <v>8.069003895381191E-2</v>
      </c>
      <c r="R28" s="137">
        <f t="shared" si="25"/>
        <v>9.2191909689557858E-2</v>
      </c>
      <c r="S28" s="138">
        <f>I28/I3*100</f>
        <v>6.924882629107981</v>
      </c>
      <c r="T28" s="26">
        <f t="shared" si="7"/>
        <v>0.11344690105110547</v>
      </c>
    </row>
    <row r="29" spans="1:20" ht="15.75" customHeight="1" thickBot="1" x14ac:dyDescent="0.35">
      <c r="A29" s="120" t="s">
        <v>42</v>
      </c>
      <c r="B29" s="139" t="s">
        <v>43</v>
      </c>
      <c r="C29" s="67">
        <v>163</v>
      </c>
      <c r="D29" s="67">
        <v>325</v>
      </c>
      <c r="E29" s="67">
        <v>90</v>
      </c>
      <c r="F29" s="67">
        <v>97</v>
      </c>
      <c r="G29" s="67">
        <v>325</v>
      </c>
      <c r="H29" s="69">
        <f t="shared" si="0"/>
        <v>1000</v>
      </c>
      <c r="I29" s="70">
        <v>443</v>
      </c>
      <c r="J29" s="71">
        <f t="shared" si="2"/>
        <v>557</v>
      </c>
      <c r="K29" s="120" t="s">
        <v>42</v>
      </c>
      <c r="L29" s="139" t="s">
        <v>43</v>
      </c>
      <c r="M29" s="63">
        <f t="shared" ref="M29:R29" si="26">C29/C3</f>
        <v>0.17991169977924945</v>
      </c>
      <c r="N29" s="63">
        <f t="shared" si="26"/>
        <v>0.1973284760170006</v>
      </c>
      <c r="O29" s="63">
        <f t="shared" si="26"/>
        <v>0.17045454545454544</v>
      </c>
      <c r="P29" s="63">
        <f t="shared" si="26"/>
        <v>0.2219679633867277</v>
      </c>
      <c r="Q29" s="63">
        <f t="shared" si="26"/>
        <v>0.1808569838619922</v>
      </c>
      <c r="R29" s="72">
        <f t="shared" si="26"/>
        <v>0.18814675446848542</v>
      </c>
      <c r="S29" s="74">
        <f>I29/I3*100</f>
        <v>17.331768388106418</v>
      </c>
      <c r="T29" s="26">
        <f t="shared" si="7"/>
        <v>0.20188474084813338</v>
      </c>
    </row>
    <row r="30" spans="1:20" ht="15.75" customHeight="1" thickBot="1" x14ac:dyDescent="0.35">
      <c r="A30" s="120" t="s">
        <v>44</v>
      </c>
      <c r="B30" s="139" t="s">
        <v>45</v>
      </c>
      <c r="C30" s="67">
        <v>129</v>
      </c>
      <c r="D30" s="67">
        <v>231</v>
      </c>
      <c r="E30" s="67">
        <v>74</v>
      </c>
      <c r="F30" s="67">
        <v>70</v>
      </c>
      <c r="G30" s="67">
        <v>276</v>
      </c>
      <c r="H30" s="69">
        <f t="shared" si="0"/>
        <v>780</v>
      </c>
      <c r="I30" s="70">
        <v>386</v>
      </c>
      <c r="J30" s="71">
        <f t="shared" si="2"/>
        <v>394</v>
      </c>
      <c r="K30" s="120" t="s">
        <v>44</v>
      </c>
      <c r="L30" s="139" t="s">
        <v>45</v>
      </c>
      <c r="M30" s="63">
        <f t="shared" ref="M30:R30" si="27">C30/C3</f>
        <v>0.14238410596026491</v>
      </c>
      <c r="N30" s="63">
        <f t="shared" si="27"/>
        <v>0.14025500910746813</v>
      </c>
      <c r="O30" s="63">
        <f t="shared" si="27"/>
        <v>0.14015151515151514</v>
      </c>
      <c r="P30" s="63">
        <f t="shared" si="27"/>
        <v>0.16018306636155608</v>
      </c>
      <c r="Q30" s="63">
        <f t="shared" si="27"/>
        <v>0.15358931552587646</v>
      </c>
      <c r="R30" s="72">
        <f t="shared" si="27"/>
        <v>0.14675446848541862</v>
      </c>
      <c r="S30" s="74">
        <f>I30/I3*100</f>
        <v>15.101721439749607</v>
      </c>
      <c r="T30" s="26">
        <f t="shared" si="7"/>
        <v>0.14280536426241391</v>
      </c>
    </row>
    <row r="31" spans="1:20" ht="18" customHeight="1" thickBot="1" x14ac:dyDescent="0.35">
      <c r="A31" s="122"/>
      <c r="B31" s="139" t="s">
        <v>46</v>
      </c>
      <c r="C31" s="67">
        <v>122</v>
      </c>
      <c r="D31" s="67">
        <v>249</v>
      </c>
      <c r="E31" s="67">
        <v>87</v>
      </c>
      <c r="F31" s="67">
        <v>72</v>
      </c>
      <c r="G31" s="67">
        <v>252</v>
      </c>
      <c r="H31" s="69">
        <f t="shared" si="0"/>
        <v>782</v>
      </c>
      <c r="I31" s="70">
        <v>353</v>
      </c>
      <c r="J31" s="71">
        <f t="shared" si="2"/>
        <v>429</v>
      </c>
      <c r="K31" s="123"/>
      <c r="L31" s="139" t="s">
        <v>46</v>
      </c>
      <c r="M31" s="63">
        <f t="shared" ref="M31:R31" si="28">C31/C3</f>
        <v>0.13465783664459161</v>
      </c>
      <c r="N31" s="63">
        <f t="shared" si="28"/>
        <v>0.151183970856102</v>
      </c>
      <c r="O31" s="63">
        <f t="shared" si="28"/>
        <v>0.16477272727272727</v>
      </c>
      <c r="P31" s="63">
        <f t="shared" si="28"/>
        <v>0.16475972540045766</v>
      </c>
      <c r="Q31" s="63">
        <f t="shared" si="28"/>
        <v>0.14023372287145242</v>
      </c>
      <c r="R31" s="72">
        <f t="shared" si="28"/>
        <v>0.1471307619943556</v>
      </c>
      <c r="S31" s="74">
        <f>I31/I3*100</f>
        <v>13.810641627543035</v>
      </c>
      <c r="T31" s="26">
        <f t="shared" si="7"/>
        <v>0.15549111997100398</v>
      </c>
    </row>
    <row r="32" spans="1:20" ht="18" customHeight="1" thickBot="1" x14ac:dyDescent="0.35">
      <c r="A32" s="122"/>
      <c r="B32" s="139" t="s">
        <v>47</v>
      </c>
      <c r="C32" s="67">
        <v>160</v>
      </c>
      <c r="D32" s="67">
        <v>278</v>
      </c>
      <c r="E32" s="67">
        <v>83</v>
      </c>
      <c r="F32" s="67">
        <v>63</v>
      </c>
      <c r="G32" s="67">
        <v>308</v>
      </c>
      <c r="H32" s="69">
        <f t="shared" si="0"/>
        <v>892</v>
      </c>
      <c r="I32" s="70">
        <v>414</v>
      </c>
      <c r="J32" s="71">
        <f t="shared" si="2"/>
        <v>478</v>
      </c>
      <c r="K32" s="123"/>
      <c r="L32" s="139" t="s">
        <v>47</v>
      </c>
      <c r="M32" s="63">
        <f t="shared" ref="M32:R32" si="29">C32/C3</f>
        <v>0.17660044150110377</v>
      </c>
      <c r="N32" s="63">
        <f t="shared" si="29"/>
        <v>0.16879174256223436</v>
      </c>
      <c r="O32" s="63">
        <f t="shared" si="29"/>
        <v>0.1571969696969697</v>
      </c>
      <c r="P32" s="63">
        <f t="shared" si="29"/>
        <v>0.14416475972540047</v>
      </c>
      <c r="Q32" s="63">
        <f t="shared" si="29"/>
        <v>0.17139677239844184</v>
      </c>
      <c r="R32" s="72">
        <f t="shared" si="29"/>
        <v>0.16782690498588898</v>
      </c>
      <c r="S32" s="74">
        <f>I32/I3*100</f>
        <v>16.197183098591552</v>
      </c>
      <c r="T32" s="26">
        <f t="shared" si="7"/>
        <v>0.17325117796303008</v>
      </c>
    </row>
    <row r="33" spans="1:20" ht="18" customHeight="1" thickBot="1" x14ac:dyDescent="0.35">
      <c r="A33" s="122"/>
      <c r="B33" s="120" t="s">
        <v>48</v>
      </c>
      <c r="C33" s="140">
        <v>243</v>
      </c>
      <c r="D33" s="140">
        <v>411</v>
      </c>
      <c r="E33" s="140">
        <v>143</v>
      </c>
      <c r="F33" s="140">
        <v>83</v>
      </c>
      <c r="G33" s="140">
        <v>491</v>
      </c>
      <c r="H33" s="141">
        <f t="shared" si="0"/>
        <v>1371</v>
      </c>
      <c r="I33" s="78">
        <v>783</v>
      </c>
      <c r="J33" s="142">
        <f t="shared" si="2"/>
        <v>588</v>
      </c>
      <c r="K33" s="125"/>
      <c r="L33" s="143" t="s">
        <v>48</v>
      </c>
      <c r="M33" s="144">
        <f t="shared" ref="M33:R33" si="30">C33/C3</f>
        <v>0.26821192052980131</v>
      </c>
      <c r="N33" s="144">
        <f t="shared" si="30"/>
        <v>0.24954462659380691</v>
      </c>
      <c r="O33" s="144">
        <f t="shared" si="30"/>
        <v>0.27083333333333331</v>
      </c>
      <c r="P33" s="144">
        <f t="shared" si="30"/>
        <v>0.18993135011441648</v>
      </c>
      <c r="Q33" s="144">
        <f t="shared" si="30"/>
        <v>0.27323316638842515</v>
      </c>
      <c r="R33" s="145">
        <f t="shared" si="30"/>
        <v>0.25794920037629349</v>
      </c>
      <c r="S33" s="146">
        <f>I33/I3*100</f>
        <v>30.633802816901408</v>
      </c>
      <c r="T33" s="26">
        <f t="shared" si="7"/>
        <v>0.21312069590431315</v>
      </c>
    </row>
    <row r="34" spans="1:20" ht="17.25" customHeight="1" thickBot="1" x14ac:dyDescent="0.35">
      <c r="A34" s="108" t="s">
        <v>29</v>
      </c>
      <c r="B34" s="147"/>
      <c r="C34" s="148">
        <f t="shared" ref="C34:I34" si="31">SUM(C28:C33)</f>
        <v>906</v>
      </c>
      <c r="D34" s="148">
        <f t="shared" si="31"/>
        <v>1647</v>
      </c>
      <c r="E34" s="148">
        <f t="shared" si="31"/>
        <v>528</v>
      </c>
      <c r="F34" s="148">
        <f t="shared" si="31"/>
        <v>437</v>
      </c>
      <c r="G34" s="148">
        <f t="shared" si="31"/>
        <v>1797</v>
      </c>
      <c r="H34" s="149">
        <f t="shared" si="31"/>
        <v>5315</v>
      </c>
      <c r="I34" s="150">
        <f t="shared" si="31"/>
        <v>2556</v>
      </c>
      <c r="J34" s="21">
        <f t="shared" si="2"/>
        <v>2759</v>
      </c>
      <c r="K34" s="151"/>
      <c r="L34" s="45"/>
      <c r="M34" s="45"/>
      <c r="N34" s="45"/>
      <c r="O34" s="45"/>
      <c r="P34" s="45"/>
      <c r="Q34" s="45"/>
      <c r="R34" s="45"/>
      <c r="S34" s="152"/>
      <c r="T34" s="26">
        <f t="shared" si="7"/>
        <v>1</v>
      </c>
    </row>
    <row r="35" spans="1:20" ht="6.6" customHeight="1" thickBot="1" x14ac:dyDescent="0.35">
      <c r="A35" s="153"/>
      <c r="B35" s="154"/>
      <c r="C35" s="155"/>
      <c r="D35" s="155"/>
      <c r="E35" s="155"/>
      <c r="F35" s="155"/>
      <c r="G35" s="155"/>
      <c r="H35" s="154"/>
      <c r="I35" s="156"/>
      <c r="J35" s="43"/>
      <c r="K35" s="157"/>
      <c r="L35" s="45"/>
      <c r="M35" s="45"/>
      <c r="N35" s="45"/>
      <c r="O35" s="45"/>
      <c r="P35" s="45"/>
      <c r="Q35" s="45"/>
      <c r="R35" s="45"/>
      <c r="S35" s="152"/>
      <c r="T35" s="26">
        <f t="shared" si="7"/>
        <v>0</v>
      </c>
    </row>
    <row r="36" spans="1:20" ht="18" customHeight="1" thickBot="1" x14ac:dyDescent="0.35">
      <c r="A36" s="158" t="s">
        <v>49</v>
      </c>
      <c r="B36" s="159"/>
      <c r="C36" s="160">
        <v>208</v>
      </c>
      <c r="D36" s="161">
        <v>435</v>
      </c>
      <c r="E36" s="162">
        <v>130</v>
      </c>
      <c r="F36" s="163">
        <v>142</v>
      </c>
      <c r="G36" s="164">
        <v>491</v>
      </c>
      <c r="H36" s="165">
        <f>C36+D36+E36+F36+G36</f>
        <v>1406</v>
      </c>
      <c r="I36" s="60">
        <v>692</v>
      </c>
      <c r="J36" s="61">
        <f t="shared" si="2"/>
        <v>714</v>
      </c>
      <c r="K36" s="158" t="s">
        <v>49</v>
      </c>
      <c r="L36" s="159"/>
      <c r="M36" s="166">
        <f t="shared" ref="M36:R36" si="32">C36/C3</f>
        <v>0.22958057395143489</v>
      </c>
      <c r="N36" s="166">
        <f t="shared" si="32"/>
        <v>0.26411657559198543</v>
      </c>
      <c r="O36" s="166">
        <f t="shared" si="32"/>
        <v>0.24621212121212122</v>
      </c>
      <c r="P36" s="166">
        <f t="shared" si="32"/>
        <v>0.32494279176201374</v>
      </c>
      <c r="Q36" s="166">
        <f t="shared" si="32"/>
        <v>0.27323316638842515</v>
      </c>
      <c r="R36" s="167">
        <f t="shared" si="32"/>
        <v>0.2645343367826905</v>
      </c>
      <c r="S36" s="168">
        <f>I36/I3*100</f>
        <v>27.073552425665103</v>
      </c>
      <c r="T36" s="26">
        <f t="shared" si="7"/>
        <v>0.2587894164552374</v>
      </c>
    </row>
    <row r="37" spans="1:20" ht="16.5" customHeight="1" thickBot="1" x14ac:dyDescent="0.35">
      <c r="A37" s="169" t="s">
        <v>50</v>
      </c>
      <c r="B37" s="170"/>
      <c r="C37" s="171">
        <v>47</v>
      </c>
      <c r="D37" s="172">
        <v>105</v>
      </c>
      <c r="E37" s="173">
        <v>38</v>
      </c>
      <c r="F37" s="174">
        <v>34</v>
      </c>
      <c r="G37" s="175">
        <v>120</v>
      </c>
      <c r="H37" s="176">
        <f>C37+D37+E37+F37+G37</f>
        <v>344</v>
      </c>
      <c r="I37" s="70">
        <v>179</v>
      </c>
      <c r="J37" s="71">
        <f t="shared" si="2"/>
        <v>165</v>
      </c>
      <c r="K37" s="169" t="s">
        <v>50</v>
      </c>
      <c r="L37" s="170"/>
      <c r="M37" s="177">
        <f t="shared" ref="M37:R37" si="33">C37/C3</f>
        <v>5.1876379690949229E-2</v>
      </c>
      <c r="N37" s="177">
        <f t="shared" si="33"/>
        <v>6.3752276867030971E-2</v>
      </c>
      <c r="O37" s="177">
        <f t="shared" si="33"/>
        <v>7.1969696969696975E-2</v>
      </c>
      <c r="P37" s="177">
        <f t="shared" si="33"/>
        <v>7.780320366132723E-2</v>
      </c>
      <c r="Q37" s="177">
        <f t="shared" si="33"/>
        <v>6.6777963272120197E-2</v>
      </c>
      <c r="R37" s="178">
        <f t="shared" si="33"/>
        <v>6.4722483537158981E-2</v>
      </c>
      <c r="S37" s="179">
        <f>I37/I3*100</f>
        <v>7.0031298904538337</v>
      </c>
      <c r="T37" s="26">
        <f t="shared" si="7"/>
        <v>5.9804276911924609E-2</v>
      </c>
    </row>
    <row r="38" spans="1:20" ht="18" customHeight="1" thickBot="1" x14ac:dyDescent="0.35">
      <c r="A38" s="180" t="s">
        <v>51</v>
      </c>
      <c r="B38" s="181"/>
      <c r="C38" s="182">
        <v>289</v>
      </c>
      <c r="D38" s="183">
        <v>659</v>
      </c>
      <c r="E38" s="184">
        <v>205</v>
      </c>
      <c r="F38" s="184">
        <v>165</v>
      </c>
      <c r="G38" s="185">
        <v>736</v>
      </c>
      <c r="H38" s="186">
        <f>C38+D38+E38+F38+G38</f>
        <v>2054</v>
      </c>
      <c r="I38" s="187">
        <v>971</v>
      </c>
      <c r="J38" s="71">
        <f>H38-I38</f>
        <v>1083</v>
      </c>
      <c r="K38" s="180" t="s">
        <v>51</v>
      </c>
      <c r="L38" s="181"/>
      <c r="M38" s="188">
        <f t="shared" ref="M38:R38" si="34">C38/C3</f>
        <v>0.31898454746136867</v>
      </c>
      <c r="N38" s="188">
        <f t="shared" si="34"/>
        <v>0.40012143290831814</v>
      </c>
      <c r="O38" s="188">
        <f t="shared" si="34"/>
        <v>0.38825757575757575</v>
      </c>
      <c r="P38" s="188">
        <f t="shared" si="34"/>
        <v>0.37757437070938216</v>
      </c>
      <c r="Q38" s="188">
        <f t="shared" si="34"/>
        <v>0.40957150806900389</v>
      </c>
      <c r="R38" s="189">
        <f t="shared" si="34"/>
        <v>0.38645343367826906</v>
      </c>
      <c r="S38" s="190">
        <f>I38/I3*100</f>
        <v>37.989045383411579</v>
      </c>
      <c r="T38" s="26">
        <f>J38/$J$3</f>
        <v>0.392533526640087</v>
      </c>
    </row>
    <row r="39" spans="1:20" ht="18" customHeight="1" thickBot="1" x14ac:dyDescent="0.35">
      <c r="A39" s="191" t="s">
        <v>52</v>
      </c>
      <c r="B39" s="192"/>
      <c r="C39" s="182">
        <v>284</v>
      </c>
      <c r="D39" s="183">
        <v>607</v>
      </c>
      <c r="E39" s="184">
        <v>181</v>
      </c>
      <c r="F39" s="184">
        <v>177</v>
      </c>
      <c r="G39" s="185">
        <v>620</v>
      </c>
      <c r="H39" s="186">
        <f>C39+D39+E39+F39+G39</f>
        <v>1869</v>
      </c>
      <c r="I39" s="187">
        <v>915</v>
      </c>
      <c r="J39" s="71">
        <f>H39-I39</f>
        <v>954</v>
      </c>
      <c r="K39" s="191" t="s">
        <v>52</v>
      </c>
      <c r="L39" s="192"/>
      <c r="M39" s="188">
        <f t="shared" ref="M39:R39" si="35">C39/C3</f>
        <v>0.31346578366445915</v>
      </c>
      <c r="N39" s="188">
        <f t="shared" si="35"/>
        <v>0.36854887674559805</v>
      </c>
      <c r="O39" s="188">
        <f t="shared" si="35"/>
        <v>0.34280303030303028</v>
      </c>
      <c r="P39" s="188">
        <f t="shared" si="35"/>
        <v>0.40503432494279173</v>
      </c>
      <c r="Q39" s="188">
        <f t="shared" si="35"/>
        <v>0.34501947690595436</v>
      </c>
      <c r="R39" s="189">
        <f t="shared" si="35"/>
        <v>0.35164628410159926</v>
      </c>
      <c r="S39" s="193">
        <f>I39/I3*100</f>
        <v>35.798122065727696</v>
      </c>
      <c r="T39" s="26">
        <f>J39/$J$3</f>
        <v>0.34577745559985501</v>
      </c>
    </row>
    <row r="40" spans="1:20" ht="24" customHeight="1" thickBot="1" x14ac:dyDescent="0.35">
      <c r="A40" s="194" t="s">
        <v>53</v>
      </c>
      <c r="B40" s="195"/>
      <c r="C40" s="196">
        <v>102</v>
      </c>
      <c r="D40" s="197">
        <v>220</v>
      </c>
      <c r="E40" s="198">
        <v>55</v>
      </c>
      <c r="F40" s="198">
        <v>49</v>
      </c>
      <c r="G40" s="199">
        <v>252</v>
      </c>
      <c r="H40" s="186">
        <f>C40+D40+E40+F40+G40</f>
        <v>678</v>
      </c>
      <c r="I40" s="187">
        <v>678</v>
      </c>
      <c r="J40" s="71">
        <f>H40-I40</f>
        <v>0</v>
      </c>
      <c r="K40" s="194" t="s">
        <v>54</v>
      </c>
      <c r="L40" s="195"/>
      <c r="M40" s="188">
        <f t="shared" ref="M40:R40" si="36">C40/C3</f>
        <v>0.11258278145695365</v>
      </c>
      <c r="N40" s="188">
        <f t="shared" si="36"/>
        <v>0.13357619914996965</v>
      </c>
      <c r="O40" s="188">
        <f t="shared" si="36"/>
        <v>0.10416666666666667</v>
      </c>
      <c r="P40" s="188">
        <f t="shared" si="36"/>
        <v>0.11212814645308924</v>
      </c>
      <c r="Q40" s="188">
        <f t="shared" si="36"/>
        <v>0.14023372287145242</v>
      </c>
      <c r="R40" s="189">
        <f t="shared" si="36"/>
        <v>0.12756349952963311</v>
      </c>
      <c r="S40" s="193">
        <f>I40/I3*100</f>
        <v>26.525821596244132</v>
      </c>
      <c r="T40" s="26">
        <f>J40/$J$3</f>
        <v>0</v>
      </c>
    </row>
    <row r="41" spans="1:20" ht="14.25" customHeight="1" thickBot="1" x14ac:dyDescent="0.35">
      <c r="A41" s="200" t="s">
        <v>55</v>
      </c>
      <c r="B41" s="201"/>
      <c r="C41" s="201"/>
      <c r="D41" s="201"/>
      <c r="E41" s="201"/>
      <c r="F41" s="201"/>
      <c r="G41" s="201"/>
      <c r="H41" s="201"/>
      <c r="I41" s="202"/>
      <c r="J41" s="43">
        <f t="shared" si="2"/>
        <v>0</v>
      </c>
      <c r="K41" s="203"/>
      <c r="L41" s="45"/>
      <c r="M41" s="204"/>
      <c r="N41" s="204"/>
      <c r="O41" s="204"/>
      <c r="P41" s="204"/>
      <c r="Q41" s="204"/>
      <c r="R41" s="204"/>
      <c r="S41" s="205"/>
      <c r="T41" s="26">
        <f t="shared" si="7"/>
        <v>0</v>
      </c>
    </row>
    <row r="42" spans="1:20" ht="34.5" customHeight="1" thickBot="1" x14ac:dyDescent="0.35">
      <c r="A42" s="206" t="s">
        <v>56</v>
      </c>
      <c r="B42" s="207"/>
      <c r="C42" s="208">
        <v>817</v>
      </c>
      <c r="D42" s="208">
        <v>1521</v>
      </c>
      <c r="E42" s="208">
        <v>482</v>
      </c>
      <c r="F42" s="208">
        <v>402</v>
      </c>
      <c r="G42" s="208">
        <v>1628</v>
      </c>
      <c r="H42" s="208">
        <f>SUM(C42:G42)</f>
        <v>4850</v>
      </c>
      <c r="I42" s="209">
        <v>2389</v>
      </c>
      <c r="J42" s="210">
        <f t="shared" si="2"/>
        <v>2461</v>
      </c>
      <c r="K42" s="206" t="s">
        <v>56</v>
      </c>
      <c r="L42" s="207"/>
      <c r="M42" s="211">
        <f t="shared" ref="M42:R42" si="37">C42/C3</f>
        <v>0.90176600441501109</v>
      </c>
      <c r="N42" s="211">
        <f t="shared" si="37"/>
        <v>0.92349726775956287</v>
      </c>
      <c r="O42" s="211">
        <f t="shared" si="37"/>
        <v>0.91287878787878785</v>
      </c>
      <c r="P42" s="211">
        <f t="shared" si="37"/>
        <v>0.919908466819222</v>
      </c>
      <c r="Q42" s="211">
        <f t="shared" si="37"/>
        <v>0.90595436839176402</v>
      </c>
      <c r="R42" s="211">
        <f t="shared" si="37"/>
        <v>0.91251175917215432</v>
      </c>
      <c r="S42" s="212">
        <f>I42/I3*100</f>
        <v>93.466353677621285</v>
      </c>
      <c r="T42" s="26">
        <f t="shared" si="7"/>
        <v>0.89198985139543308</v>
      </c>
    </row>
    <row r="43" spans="1:20" ht="18" customHeight="1" thickBot="1" x14ac:dyDescent="0.35">
      <c r="A43" s="213" t="s">
        <v>57</v>
      </c>
      <c r="B43" s="214"/>
      <c r="C43" s="182">
        <v>295</v>
      </c>
      <c r="D43" s="215">
        <v>718</v>
      </c>
      <c r="E43" s="184">
        <v>221</v>
      </c>
      <c r="F43" s="184">
        <v>199</v>
      </c>
      <c r="G43" s="216">
        <v>663</v>
      </c>
      <c r="H43" s="186">
        <f t="shared" ref="H43:H50" si="38">C43+D43+E43+F43+G43</f>
        <v>2096</v>
      </c>
      <c r="I43" s="217"/>
      <c r="J43" s="218">
        <f>H43-I43</f>
        <v>2096</v>
      </c>
      <c r="K43" s="219" t="s">
        <v>57</v>
      </c>
      <c r="L43" s="220"/>
      <c r="M43" s="188">
        <f t="shared" ref="M43:R43" si="39">C43/C3</f>
        <v>0.32560706401766004</v>
      </c>
      <c r="N43" s="188">
        <f t="shared" si="39"/>
        <v>0.43594414086217365</v>
      </c>
      <c r="O43" s="188">
        <f t="shared" si="39"/>
        <v>0.41856060606060608</v>
      </c>
      <c r="P43" s="188">
        <f t="shared" si="39"/>
        <v>0.45537757437070936</v>
      </c>
      <c r="Q43" s="188">
        <f t="shared" si="39"/>
        <v>0.36894824707846413</v>
      </c>
      <c r="R43" s="189">
        <f t="shared" si="39"/>
        <v>0.39435559736594544</v>
      </c>
      <c r="S43" s="193">
        <f>I43/I3*100</f>
        <v>0</v>
      </c>
      <c r="T43" s="26">
        <f>J43/$J$3</f>
        <v>0.75969554186299382</v>
      </c>
    </row>
    <row r="44" spans="1:20" ht="18.75" customHeight="1" thickBot="1" x14ac:dyDescent="0.35">
      <c r="A44" s="221" t="s">
        <v>58</v>
      </c>
      <c r="B44" s="222"/>
      <c r="C44" s="223">
        <v>138</v>
      </c>
      <c r="D44" s="224">
        <v>421</v>
      </c>
      <c r="E44" s="225">
        <v>123</v>
      </c>
      <c r="F44" s="225">
        <v>131</v>
      </c>
      <c r="G44" s="226">
        <v>384</v>
      </c>
      <c r="H44" s="186">
        <f t="shared" si="38"/>
        <v>1197</v>
      </c>
      <c r="I44" s="217">
        <v>532</v>
      </c>
      <c r="J44" s="61">
        <f>H44-I44</f>
        <v>665</v>
      </c>
      <c r="K44" s="221" t="s">
        <v>58</v>
      </c>
      <c r="L44" s="222"/>
      <c r="M44" s="227">
        <f t="shared" ref="M44:R44" si="40">C44/C3</f>
        <v>0.15231788079470199</v>
      </c>
      <c r="N44" s="227">
        <f t="shared" si="40"/>
        <v>0.25561627200971465</v>
      </c>
      <c r="O44" s="227">
        <f t="shared" si="40"/>
        <v>0.23295454545454544</v>
      </c>
      <c r="P44" s="227">
        <f t="shared" si="40"/>
        <v>0.2997711670480549</v>
      </c>
      <c r="Q44" s="227">
        <f t="shared" si="40"/>
        <v>0.21368948247078465</v>
      </c>
      <c r="R44" s="228">
        <f t="shared" si="40"/>
        <v>0.22521166509877705</v>
      </c>
      <c r="S44" s="229">
        <f>I44/I3*100</f>
        <v>20.813771517996869</v>
      </c>
      <c r="T44" s="26">
        <f>J44/$J$3</f>
        <v>0.2410293584632113</v>
      </c>
    </row>
    <row r="45" spans="1:20" ht="18.75" customHeight="1" thickBot="1" x14ac:dyDescent="0.35">
      <c r="A45" s="230" t="s">
        <v>59</v>
      </c>
      <c r="B45" s="231"/>
      <c r="C45" s="182">
        <v>562</v>
      </c>
      <c r="D45" s="197">
        <v>1014</v>
      </c>
      <c r="E45" s="184">
        <v>324</v>
      </c>
      <c r="F45" s="184">
        <v>237</v>
      </c>
      <c r="G45" s="185">
        <v>1132</v>
      </c>
      <c r="H45" s="186">
        <f t="shared" si="38"/>
        <v>3269</v>
      </c>
      <c r="I45" s="187">
        <v>1689</v>
      </c>
      <c r="J45" s="71">
        <f>H45-I45</f>
        <v>1580</v>
      </c>
      <c r="K45" s="230" t="s">
        <v>59</v>
      </c>
      <c r="L45" s="231"/>
      <c r="M45" s="188">
        <f t="shared" ref="M45:R45" si="41">C45/C3</f>
        <v>0.62030905077262688</v>
      </c>
      <c r="N45" s="188">
        <f t="shared" si="41"/>
        <v>0.61566484517304187</v>
      </c>
      <c r="O45" s="188">
        <f t="shared" si="41"/>
        <v>0.61363636363636365</v>
      </c>
      <c r="P45" s="188">
        <f t="shared" si="41"/>
        <v>0.54233409610983985</v>
      </c>
      <c r="Q45" s="188">
        <f t="shared" si="41"/>
        <v>0.62993878686700056</v>
      </c>
      <c r="R45" s="189">
        <f t="shared" si="41"/>
        <v>0.61505174035747878</v>
      </c>
      <c r="S45" s="193">
        <f>I45/I3*100</f>
        <v>66.079812206572768</v>
      </c>
      <c r="T45" s="26">
        <f>J45/$J$3</f>
        <v>0.57267125770206595</v>
      </c>
    </row>
    <row r="46" spans="1:20" ht="18" customHeight="1" thickBot="1" x14ac:dyDescent="0.35">
      <c r="A46" s="230" t="s">
        <v>60</v>
      </c>
      <c r="B46" s="231"/>
      <c r="C46" s="182">
        <v>211</v>
      </c>
      <c r="D46" s="183">
        <v>286</v>
      </c>
      <c r="E46" s="184">
        <v>90</v>
      </c>
      <c r="F46" s="184">
        <v>101</v>
      </c>
      <c r="G46" s="185">
        <v>361</v>
      </c>
      <c r="H46" s="186">
        <f t="shared" si="38"/>
        <v>1049</v>
      </c>
      <c r="I46" s="187">
        <v>397</v>
      </c>
      <c r="J46" s="71">
        <f>H46-I46</f>
        <v>652</v>
      </c>
      <c r="K46" s="230" t="s">
        <v>60</v>
      </c>
      <c r="L46" s="231"/>
      <c r="M46" s="188">
        <f t="shared" ref="M46:R46" si="42">C46/C3</f>
        <v>0.23289183222958057</v>
      </c>
      <c r="N46" s="188">
        <f t="shared" si="42"/>
        <v>0.17364905889496055</v>
      </c>
      <c r="O46" s="188">
        <f t="shared" si="42"/>
        <v>0.17045454545454544</v>
      </c>
      <c r="P46" s="188">
        <f t="shared" si="42"/>
        <v>0.2311212814645309</v>
      </c>
      <c r="Q46" s="188">
        <f t="shared" si="42"/>
        <v>0.20089037284362826</v>
      </c>
      <c r="R46" s="189">
        <f t="shared" si="42"/>
        <v>0.19736594543744121</v>
      </c>
      <c r="S46" s="193">
        <f>I46/I3*100</f>
        <v>15.532081377151799</v>
      </c>
      <c r="T46" s="26">
        <f>J46/$J$3</f>
        <v>0.23631750634287785</v>
      </c>
    </row>
    <row r="47" spans="1:20" ht="26.25" customHeight="1" thickBot="1" x14ac:dyDescent="0.35">
      <c r="A47" s="169" t="s">
        <v>61</v>
      </c>
      <c r="B47" s="170"/>
      <c r="C47" s="182"/>
      <c r="D47" s="183"/>
      <c r="E47" s="184"/>
      <c r="F47" s="184"/>
      <c r="G47" s="185"/>
      <c r="H47" s="186">
        <f t="shared" si="38"/>
        <v>0</v>
      </c>
      <c r="I47" s="187"/>
      <c r="J47" s="71">
        <f t="shared" si="2"/>
        <v>0</v>
      </c>
      <c r="K47" s="169" t="s">
        <v>61</v>
      </c>
      <c r="L47" s="170"/>
      <c r="M47" s="188">
        <f t="shared" ref="M47:R47" si="43">C47/C3</f>
        <v>0</v>
      </c>
      <c r="N47" s="188">
        <f t="shared" si="43"/>
        <v>0</v>
      </c>
      <c r="O47" s="188">
        <f t="shared" si="43"/>
        <v>0</v>
      </c>
      <c r="P47" s="188">
        <f t="shared" si="43"/>
        <v>0</v>
      </c>
      <c r="Q47" s="188">
        <f t="shared" si="43"/>
        <v>0</v>
      </c>
      <c r="R47" s="189">
        <f t="shared" si="43"/>
        <v>0</v>
      </c>
      <c r="S47" s="193">
        <f>I47/I3*100</f>
        <v>0</v>
      </c>
      <c r="T47" s="26">
        <f t="shared" si="7"/>
        <v>0</v>
      </c>
    </row>
    <row r="48" spans="1:20" ht="26.25" customHeight="1" thickBot="1" x14ac:dyDescent="0.35">
      <c r="A48" s="169" t="s">
        <v>62</v>
      </c>
      <c r="B48" s="170"/>
      <c r="C48" s="182">
        <v>141</v>
      </c>
      <c r="D48" s="183">
        <v>301</v>
      </c>
      <c r="E48" s="184">
        <v>81</v>
      </c>
      <c r="F48" s="184">
        <v>59</v>
      </c>
      <c r="G48" s="185">
        <v>322</v>
      </c>
      <c r="H48" s="186">
        <f t="shared" si="38"/>
        <v>904</v>
      </c>
      <c r="I48" s="83"/>
      <c r="J48" s="71"/>
      <c r="K48" s="169" t="s">
        <v>62</v>
      </c>
      <c r="L48" s="170"/>
      <c r="M48" s="232"/>
      <c r="N48" s="232"/>
      <c r="O48" s="232"/>
      <c r="P48" s="232"/>
      <c r="Q48" s="232"/>
      <c r="R48" s="233"/>
      <c r="S48" s="234"/>
      <c r="T48" s="26"/>
    </row>
    <row r="49" spans="1:20" ht="23.4" customHeight="1" thickBot="1" x14ac:dyDescent="0.35">
      <c r="A49" s="169" t="s">
        <v>63</v>
      </c>
      <c r="B49" s="170"/>
      <c r="C49" s="182"/>
      <c r="D49" s="183"/>
      <c r="E49" s="184"/>
      <c r="F49" s="184"/>
      <c r="G49" s="185"/>
      <c r="H49" s="186">
        <f t="shared" si="38"/>
        <v>0</v>
      </c>
      <c r="I49" s="83"/>
      <c r="J49" s="71">
        <f t="shared" si="2"/>
        <v>0</v>
      </c>
      <c r="K49" s="169" t="s">
        <v>63</v>
      </c>
      <c r="L49" s="170"/>
      <c r="M49" s="232">
        <f t="shared" ref="M49:R49" si="44">C49/C3</f>
        <v>0</v>
      </c>
      <c r="N49" s="232">
        <f t="shared" si="44"/>
        <v>0</v>
      </c>
      <c r="O49" s="232">
        <f t="shared" si="44"/>
        <v>0</v>
      </c>
      <c r="P49" s="232">
        <f t="shared" si="44"/>
        <v>0</v>
      </c>
      <c r="Q49" s="232">
        <f t="shared" si="44"/>
        <v>0</v>
      </c>
      <c r="R49" s="233">
        <f t="shared" si="44"/>
        <v>0</v>
      </c>
      <c r="S49" s="234">
        <f>I49/I3*100</f>
        <v>0</v>
      </c>
      <c r="T49" s="26">
        <f t="shared" si="7"/>
        <v>0</v>
      </c>
    </row>
    <row r="50" spans="1:20" ht="21.6" customHeight="1" thickBot="1" x14ac:dyDescent="0.35">
      <c r="A50" s="169" t="s">
        <v>64</v>
      </c>
      <c r="B50" s="170"/>
      <c r="C50" s="235">
        <v>44</v>
      </c>
      <c r="D50" s="236">
        <v>55</v>
      </c>
      <c r="E50" s="237">
        <v>13</v>
      </c>
      <c r="F50" s="237">
        <v>7</v>
      </c>
      <c r="G50" s="238">
        <v>38</v>
      </c>
      <c r="H50" s="186">
        <f t="shared" si="38"/>
        <v>157</v>
      </c>
      <c r="I50" s="83">
        <v>74</v>
      </c>
      <c r="J50" s="79">
        <f t="shared" si="2"/>
        <v>83</v>
      </c>
      <c r="K50" s="169" t="s">
        <v>64</v>
      </c>
      <c r="L50" s="170"/>
      <c r="M50" s="239">
        <f t="shared" ref="M50:R50" si="45">C50/C3</f>
        <v>4.856512141280353E-2</v>
      </c>
      <c r="N50" s="239">
        <f t="shared" si="45"/>
        <v>3.3394049787492414E-2</v>
      </c>
      <c r="O50" s="239">
        <f t="shared" si="45"/>
        <v>2.462121212121212E-2</v>
      </c>
      <c r="P50" s="239">
        <f t="shared" si="45"/>
        <v>1.6018306636155607E-2</v>
      </c>
      <c r="Q50" s="239">
        <f t="shared" si="45"/>
        <v>2.1146355036171398E-2</v>
      </c>
      <c r="R50" s="240">
        <f t="shared" si="45"/>
        <v>2.9539040451552211E-2</v>
      </c>
      <c r="S50" s="241">
        <f>I50/I3*100</f>
        <v>2.8951486697965572</v>
      </c>
      <c r="T50" s="26">
        <f t="shared" si="7"/>
        <v>3.0083363537513591E-2</v>
      </c>
    </row>
    <row r="51" spans="1:20" s="250" customFormat="1" ht="18.75" customHeight="1" thickBot="1" x14ac:dyDescent="0.35">
      <c r="A51" s="242" t="s">
        <v>65</v>
      </c>
      <c r="B51" s="243"/>
      <c r="C51" s="244"/>
      <c r="D51" s="244"/>
      <c r="E51" s="244"/>
      <c r="F51" s="245"/>
      <c r="G51" s="244"/>
      <c r="H51" s="246">
        <v>6459</v>
      </c>
      <c r="I51" s="247">
        <v>2928</v>
      </c>
      <c r="J51" s="218">
        <f t="shared" si="2"/>
        <v>3531</v>
      </c>
      <c r="K51" s="248" t="s">
        <v>65</v>
      </c>
      <c r="L51" s="249"/>
      <c r="P51" s="251"/>
      <c r="R51" s="252">
        <v>100</v>
      </c>
      <c r="S51" s="247">
        <v>2501</v>
      </c>
      <c r="T51" s="26"/>
    </row>
    <row r="52" spans="1:20" s="250" customFormat="1" ht="18.75" customHeight="1" thickBot="1" x14ac:dyDescent="0.35">
      <c r="A52" s="253" t="s">
        <v>66</v>
      </c>
      <c r="B52" s="254"/>
      <c r="C52" s="244"/>
      <c r="D52" s="245"/>
      <c r="E52" s="245"/>
      <c r="F52" s="245"/>
      <c r="G52" s="244"/>
      <c r="H52" s="255">
        <v>1032</v>
      </c>
      <c r="I52" s="256">
        <v>475</v>
      </c>
      <c r="J52" s="71">
        <f t="shared" si="2"/>
        <v>557</v>
      </c>
      <c r="K52" s="248" t="s">
        <v>66</v>
      </c>
      <c r="L52" s="249"/>
      <c r="P52" s="251"/>
      <c r="R52" s="257">
        <f>H52/H51</f>
        <v>0.15977705527171387</v>
      </c>
      <c r="S52" s="258">
        <f>I52/H52</f>
        <v>0.46027131782945735</v>
      </c>
      <c r="T52" s="26"/>
    </row>
    <row r="53" spans="1:20" s="250" customFormat="1" ht="18.75" customHeight="1" thickBot="1" x14ac:dyDescent="0.35">
      <c r="A53" s="253" t="s">
        <v>67</v>
      </c>
      <c r="B53" s="254"/>
      <c r="C53" s="244"/>
      <c r="D53" s="245"/>
      <c r="E53" s="245"/>
      <c r="F53" s="245"/>
      <c r="G53" s="244"/>
      <c r="H53" s="255">
        <v>5427</v>
      </c>
      <c r="I53" s="259">
        <v>2453</v>
      </c>
      <c r="J53" s="71">
        <f t="shared" si="2"/>
        <v>2974</v>
      </c>
      <c r="K53" s="248" t="s">
        <v>67</v>
      </c>
      <c r="L53" s="249"/>
      <c r="P53" s="251"/>
      <c r="R53" s="257">
        <f>H53/H51</f>
        <v>0.84022294472828607</v>
      </c>
      <c r="S53" s="258">
        <f>I53/H53</f>
        <v>0.45199926294453657</v>
      </c>
      <c r="T53" s="26"/>
    </row>
    <row r="54" spans="1:20" s="250" customFormat="1" ht="18.75" customHeight="1" thickBot="1" x14ac:dyDescent="0.35">
      <c r="A54" s="253" t="s">
        <v>68</v>
      </c>
      <c r="B54" s="254"/>
      <c r="C54" s="244"/>
      <c r="D54" s="245"/>
      <c r="E54" s="245"/>
      <c r="F54" s="245"/>
      <c r="G54" s="244"/>
      <c r="H54" s="255">
        <v>6730</v>
      </c>
      <c r="I54" s="256">
        <v>3122</v>
      </c>
      <c r="J54" s="71">
        <f t="shared" si="2"/>
        <v>3608</v>
      </c>
      <c r="K54" s="248" t="s">
        <v>68</v>
      </c>
      <c r="L54" s="249"/>
      <c r="P54" s="251"/>
      <c r="R54" s="260">
        <v>100</v>
      </c>
      <c r="S54" s="261">
        <f>I54/H54</f>
        <v>0.46389301634472513</v>
      </c>
      <c r="T54" s="26"/>
    </row>
    <row r="55" spans="1:20" ht="15.75" customHeight="1" thickBot="1" x14ac:dyDescent="0.35">
      <c r="A55" s="262" t="s">
        <v>69</v>
      </c>
      <c r="B55" s="263"/>
      <c r="C55" s="45"/>
      <c r="D55" s="264"/>
      <c r="E55" s="264"/>
      <c r="F55" s="264"/>
      <c r="G55" s="45"/>
      <c r="H55" s="265">
        <v>3242</v>
      </c>
      <c r="I55" s="266">
        <v>1407</v>
      </c>
      <c r="J55" s="79">
        <f t="shared" si="2"/>
        <v>1835</v>
      </c>
      <c r="K55" s="248" t="s">
        <v>69</v>
      </c>
      <c r="L55" s="267"/>
      <c r="P55" s="268"/>
      <c r="R55" s="269">
        <f>H55/H54</f>
        <v>0.48172362555720655</v>
      </c>
      <c r="S55" s="270">
        <f>I55/H55</f>
        <v>0.43399136335595312</v>
      </c>
      <c r="T55" s="26"/>
    </row>
    <row r="56" spans="1:20" x14ac:dyDescent="0.3">
      <c r="D56" s="268"/>
      <c r="E56" s="268"/>
    </row>
    <row r="57" spans="1:20" x14ac:dyDescent="0.3">
      <c r="D57" s="268"/>
      <c r="E57" s="268"/>
    </row>
    <row r="58" spans="1:20" x14ac:dyDescent="0.3">
      <c r="D58" s="268"/>
      <c r="E58" s="268"/>
    </row>
    <row r="59" spans="1:20" ht="14.4" x14ac:dyDescent="0.3">
      <c r="F59"/>
    </row>
    <row r="60" spans="1:20" ht="14.4" x14ac:dyDescent="0.3">
      <c r="F60"/>
    </row>
    <row r="61" spans="1:20" ht="14.4" x14ac:dyDescent="0.3">
      <c r="F61"/>
    </row>
    <row r="62" spans="1:20" ht="14.4" x14ac:dyDescent="0.3">
      <c r="A62" s="271" t="s">
        <v>70</v>
      </c>
      <c r="F62"/>
    </row>
    <row r="63" spans="1:20" x14ac:dyDescent="0.3">
      <c r="D63" s="45"/>
      <c r="E63" s="272"/>
    </row>
  </sheetData>
  <mergeCells count="40">
    <mergeCell ref="A50:B50"/>
    <mergeCell ref="K50:L50"/>
    <mergeCell ref="A47:B47"/>
    <mergeCell ref="K47:L47"/>
    <mergeCell ref="A48:B48"/>
    <mergeCell ref="K48:L48"/>
    <mergeCell ref="A49:B49"/>
    <mergeCell ref="K49:L49"/>
    <mergeCell ref="A44:B44"/>
    <mergeCell ref="K44:L44"/>
    <mergeCell ref="A45:B45"/>
    <mergeCell ref="K45:L45"/>
    <mergeCell ref="A46:B46"/>
    <mergeCell ref="K46:L46"/>
    <mergeCell ref="A40:B40"/>
    <mergeCell ref="K40:L40"/>
    <mergeCell ref="A41:I41"/>
    <mergeCell ref="A42:B42"/>
    <mergeCell ref="K42:L42"/>
    <mergeCell ref="A43:B43"/>
    <mergeCell ref="A19:B19"/>
    <mergeCell ref="A27:B27"/>
    <mergeCell ref="A34:B34"/>
    <mergeCell ref="A36:B36"/>
    <mergeCell ref="K36:L36"/>
    <mergeCell ref="A37:B37"/>
    <mergeCell ref="K37:L37"/>
    <mergeCell ref="A6:B6"/>
    <mergeCell ref="K6:L6"/>
    <mergeCell ref="A7:A12"/>
    <mergeCell ref="K7:K12"/>
    <mergeCell ref="A14:A18"/>
    <mergeCell ref="K14:K18"/>
    <mergeCell ref="A1:B2"/>
    <mergeCell ref="C1:I1"/>
    <mergeCell ref="M1:S1"/>
    <mergeCell ref="K2:L3"/>
    <mergeCell ref="A3:B3"/>
    <mergeCell ref="A4:B4"/>
    <mergeCell ref="K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Tkaczyk</dc:creator>
  <cp:lastModifiedBy>Beata Tkaczyk</cp:lastModifiedBy>
  <dcterms:created xsi:type="dcterms:W3CDTF">2015-03-17T12:30:51Z</dcterms:created>
  <dcterms:modified xsi:type="dcterms:W3CDTF">2015-03-17T12:31:24Z</dcterms:modified>
</cp:coreProperties>
</file>